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2615" windowHeight="12345"/>
  </bookViews>
  <sheets>
    <sheet name="Zadanie" sheetId="5" r:id="rId1"/>
  </sheets>
  <definedNames>
    <definedName name="_xlnm._FilterDatabase" hidden="1">#REF!</definedName>
    <definedName name="fakt1R">#REF!</definedName>
    <definedName name="_xlnm.Print_Titles" localSheetId="0">Zadanie!$8:$10</definedName>
    <definedName name="_xlnm.Print_Area" localSheetId="0">Zadanie!$A:$O</definedName>
  </definedNames>
  <calcPr calcId="152511"/>
</workbook>
</file>

<file path=xl/calcChain.xml><?xml version="1.0" encoding="utf-8"?>
<calcChain xmlns="http://schemas.openxmlformats.org/spreadsheetml/2006/main">
  <c r="W204" i="5"/>
  <c r="W206" s="1"/>
  <c r="N204"/>
  <c r="N206" s="1"/>
  <c r="L204"/>
  <c r="L206" s="1"/>
  <c r="I204"/>
  <c r="I206" s="1"/>
  <c r="J203"/>
  <c r="J204" s="1"/>
  <c r="E204" s="1"/>
  <c r="H203"/>
  <c r="H204" s="1"/>
  <c r="H206" s="1"/>
  <c r="W197"/>
  <c r="N197"/>
  <c r="I197"/>
  <c r="J196"/>
  <c r="H196"/>
  <c r="L195"/>
  <c r="L197" s="1"/>
  <c r="J195"/>
  <c r="J197" s="1"/>
  <c r="E197" s="1"/>
  <c r="H195"/>
  <c r="W192"/>
  <c r="N192"/>
  <c r="I192"/>
  <c r="J191"/>
  <c r="H191"/>
  <c r="L190"/>
  <c r="L192" s="1"/>
  <c r="J190"/>
  <c r="J192" s="1"/>
  <c r="E192" s="1"/>
  <c r="H190"/>
  <c r="W187"/>
  <c r="N187"/>
  <c r="J186"/>
  <c r="H186"/>
  <c r="J185"/>
  <c r="I185"/>
  <c r="J184"/>
  <c r="I184"/>
  <c r="J183"/>
  <c r="H183"/>
  <c r="L182"/>
  <c r="J182"/>
  <c r="H182"/>
  <c r="L181"/>
  <c r="J181"/>
  <c r="I181"/>
  <c r="I187" s="1"/>
  <c r="L180"/>
  <c r="L187" s="1"/>
  <c r="J180"/>
  <c r="H180"/>
  <c r="H187" s="1"/>
  <c r="W177"/>
  <c r="N177"/>
  <c r="I177"/>
  <c r="J176"/>
  <c r="H176"/>
  <c r="L175"/>
  <c r="J175"/>
  <c r="H175"/>
  <c r="L174"/>
  <c r="J174"/>
  <c r="H174"/>
  <c r="L173"/>
  <c r="J173"/>
  <c r="H173"/>
  <c r="L172"/>
  <c r="J172"/>
  <c r="H172"/>
  <c r="L171"/>
  <c r="J171"/>
  <c r="H171"/>
  <c r="L170"/>
  <c r="J170"/>
  <c r="H170"/>
  <c r="L169"/>
  <c r="J169"/>
  <c r="H169"/>
  <c r="L168"/>
  <c r="J168"/>
  <c r="J177" s="1"/>
  <c r="E177" s="1"/>
  <c r="H168"/>
  <c r="W165"/>
  <c r="N165"/>
  <c r="I165"/>
  <c r="J164"/>
  <c r="H164"/>
  <c r="L163"/>
  <c r="L165" s="1"/>
  <c r="J163"/>
  <c r="H163"/>
  <c r="J162"/>
  <c r="J165" s="1"/>
  <c r="E165" s="1"/>
  <c r="H162"/>
  <c r="W159"/>
  <c r="N159"/>
  <c r="L158"/>
  <c r="J158"/>
  <c r="I158"/>
  <c r="I159" s="1"/>
  <c r="L157"/>
  <c r="J157"/>
  <c r="J159" s="1"/>
  <c r="E159" s="1"/>
  <c r="H157"/>
  <c r="H159" s="1"/>
  <c r="W154"/>
  <c r="N154"/>
  <c r="J153"/>
  <c r="H153"/>
  <c r="L152"/>
  <c r="J152"/>
  <c r="H152"/>
  <c r="J151"/>
  <c r="I151"/>
  <c r="J150"/>
  <c r="I150"/>
  <c r="J149"/>
  <c r="H149"/>
  <c r="J148"/>
  <c r="I148"/>
  <c r="L147"/>
  <c r="J147"/>
  <c r="H147"/>
  <c r="J146"/>
  <c r="I146"/>
  <c r="L145"/>
  <c r="L154" s="1"/>
  <c r="J145"/>
  <c r="H145"/>
  <c r="H154" s="1"/>
  <c r="W142"/>
  <c r="N142"/>
  <c r="L141"/>
  <c r="J141"/>
  <c r="H141"/>
  <c r="L140"/>
  <c r="J140"/>
  <c r="I140"/>
  <c r="L139"/>
  <c r="J139"/>
  <c r="H139"/>
  <c r="J138"/>
  <c r="I138"/>
  <c r="L137"/>
  <c r="L142" s="1"/>
  <c r="J137"/>
  <c r="H137"/>
  <c r="H142" s="1"/>
  <c r="W134"/>
  <c r="N134"/>
  <c r="N199" s="1"/>
  <c r="J133"/>
  <c r="H133"/>
  <c r="J132"/>
  <c r="I132"/>
  <c r="L131"/>
  <c r="J131"/>
  <c r="H131"/>
  <c r="L130"/>
  <c r="J130"/>
  <c r="I130"/>
  <c r="L129"/>
  <c r="J129"/>
  <c r="H129"/>
  <c r="L128"/>
  <c r="J128"/>
  <c r="I128"/>
  <c r="L127"/>
  <c r="J127"/>
  <c r="H127"/>
  <c r="L126"/>
  <c r="J126"/>
  <c r="I126"/>
  <c r="L125"/>
  <c r="J125"/>
  <c r="H125"/>
  <c r="L124"/>
  <c r="L134" s="1"/>
  <c r="J124"/>
  <c r="I124"/>
  <c r="I134" s="1"/>
  <c r="J123"/>
  <c r="H123"/>
  <c r="H134" s="1"/>
  <c r="W117"/>
  <c r="J116"/>
  <c r="H116"/>
  <c r="L115"/>
  <c r="J115"/>
  <c r="H115"/>
  <c r="J114"/>
  <c r="H114"/>
  <c r="J113"/>
  <c r="H113"/>
  <c r="J112"/>
  <c r="H112"/>
  <c r="J111"/>
  <c r="H111"/>
  <c r="N110"/>
  <c r="N117" s="1"/>
  <c r="L110"/>
  <c r="J110"/>
  <c r="H110"/>
  <c r="J109"/>
  <c r="I109"/>
  <c r="L108"/>
  <c r="J108"/>
  <c r="H108"/>
  <c r="L107"/>
  <c r="J107"/>
  <c r="H107"/>
  <c r="J106"/>
  <c r="H106"/>
  <c r="L105"/>
  <c r="J105"/>
  <c r="H105"/>
  <c r="J104"/>
  <c r="H104"/>
  <c r="L103"/>
  <c r="J103"/>
  <c r="H103"/>
  <c r="L102"/>
  <c r="J102"/>
  <c r="H102"/>
  <c r="L101"/>
  <c r="J101"/>
  <c r="H101"/>
  <c r="L100"/>
  <c r="J100"/>
  <c r="H100"/>
  <c r="L99"/>
  <c r="J99"/>
  <c r="I99"/>
  <c r="I117" s="1"/>
  <c r="L98"/>
  <c r="J98"/>
  <c r="J117" s="1"/>
  <c r="E117" s="1"/>
  <c r="H98"/>
  <c r="W95"/>
  <c r="N95"/>
  <c r="I95"/>
  <c r="L94"/>
  <c r="J94"/>
  <c r="H94"/>
  <c r="L93"/>
  <c r="J93"/>
  <c r="H93"/>
  <c r="J92"/>
  <c r="H92"/>
  <c r="J91"/>
  <c r="H91"/>
  <c r="L90"/>
  <c r="J90"/>
  <c r="H90"/>
  <c r="L89"/>
  <c r="J89"/>
  <c r="H89"/>
  <c r="L88"/>
  <c r="J88"/>
  <c r="H88"/>
  <c r="L87"/>
  <c r="J87"/>
  <c r="H87"/>
  <c r="L86"/>
  <c r="J86"/>
  <c r="H86"/>
  <c r="L85"/>
  <c r="J85"/>
  <c r="H85"/>
  <c r="L84"/>
  <c r="J84"/>
  <c r="H84"/>
  <c r="L83"/>
  <c r="J83"/>
  <c r="H83"/>
  <c r="L82"/>
  <c r="J82"/>
  <c r="H82"/>
  <c r="L81"/>
  <c r="J81"/>
  <c r="H81"/>
  <c r="L80"/>
  <c r="J80"/>
  <c r="H80"/>
  <c r="L79"/>
  <c r="J79"/>
  <c r="H79"/>
  <c r="L78"/>
  <c r="J78"/>
  <c r="H78"/>
  <c r="L77"/>
  <c r="J77"/>
  <c r="H77"/>
  <c r="L76"/>
  <c r="J76"/>
  <c r="J95" s="1"/>
  <c r="E95" s="1"/>
  <c r="H76"/>
  <c r="W73"/>
  <c r="N73"/>
  <c r="I73"/>
  <c r="L72"/>
  <c r="J72"/>
  <c r="H72"/>
  <c r="L71"/>
  <c r="J71"/>
  <c r="H71"/>
  <c r="L70"/>
  <c r="J70"/>
  <c r="H70"/>
  <c r="L69"/>
  <c r="J69"/>
  <c r="H69"/>
  <c r="L68"/>
  <c r="J68"/>
  <c r="H68"/>
  <c r="L67"/>
  <c r="L73" s="1"/>
  <c r="J67"/>
  <c r="H67"/>
  <c r="H73" s="1"/>
  <c r="W64"/>
  <c r="N64"/>
  <c r="L63"/>
  <c r="J63"/>
  <c r="H63"/>
  <c r="J62"/>
  <c r="H62"/>
  <c r="L61"/>
  <c r="J61"/>
  <c r="H61"/>
  <c r="L60"/>
  <c r="J60"/>
  <c r="H60"/>
  <c r="L59"/>
  <c r="J59"/>
  <c r="I59"/>
  <c r="I64" s="1"/>
  <c r="L58"/>
  <c r="J58"/>
  <c r="J64" s="1"/>
  <c r="E64" s="1"/>
  <c r="H58"/>
  <c r="W55"/>
  <c r="N55"/>
  <c r="I55"/>
  <c r="L54"/>
  <c r="J54"/>
  <c r="H54"/>
  <c r="L53"/>
  <c r="J53"/>
  <c r="H53"/>
  <c r="L52"/>
  <c r="J52"/>
  <c r="H52"/>
  <c r="J51"/>
  <c r="H51"/>
  <c r="L50"/>
  <c r="J50"/>
  <c r="H50"/>
  <c r="L49"/>
  <c r="J49"/>
  <c r="H49"/>
  <c r="L48"/>
  <c r="J48"/>
  <c r="H48"/>
  <c r="L47"/>
  <c r="J47"/>
  <c r="H47"/>
  <c r="L46"/>
  <c r="J46"/>
  <c r="H46"/>
  <c r="L45"/>
  <c r="J45"/>
  <c r="H45"/>
  <c r="L44"/>
  <c r="J44"/>
  <c r="H44"/>
  <c r="L43"/>
  <c r="J43"/>
  <c r="J55" s="1"/>
  <c r="E55" s="1"/>
  <c r="H43"/>
  <c r="W40"/>
  <c r="N40"/>
  <c r="I40"/>
  <c r="L39"/>
  <c r="J39"/>
  <c r="H39"/>
  <c r="L38"/>
  <c r="J38"/>
  <c r="H38"/>
  <c r="L37"/>
  <c r="J37"/>
  <c r="H37"/>
  <c r="L36"/>
  <c r="J36"/>
  <c r="H36"/>
  <c r="J35"/>
  <c r="H35"/>
  <c r="L34"/>
  <c r="J34"/>
  <c r="H34"/>
  <c r="L33"/>
  <c r="L40" s="1"/>
  <c r="J33"/>
  <c r="H33"/>
  <c r="J32"/>
  <c r="H32"/>
  <c r="H40" s="1"/>
  <c r="W29"/>
  <c r="L28"/>
  <c r="L29" s="1"/>
  <c r="J28"/>
  <c r="I28"/>
  <c r="I29" s="1"/>
  <c r="I119" s="1"/>
  <c r="J27"/>
  <c r="H27"/>
  <c r="J26"/>
  <c r="H26"/>
  <c r="J25"/>
  <c r="H25"/>
  <c r="J24"/>
  <c r="H24"/>
  <c r="J23"/>
  <c r="H23"/>
  <c r="J22"/>
  <c r="H22"/>
  <c r="J21"/>
  <c r="H21"/>
  <c r="J20"/>
  <c r="H20"/>
  <c r="J19"/>
  <c r="H19"/>
  <c r="J18"/>
  <c r="H18"/>
  <c r="J17"/>
  <c r="H17"/>
  <c r="J16"/>
  <c r="H16"/>
  <c r="N15"/>
  <c r="J15"/>
  <c r="H15"/>
  <c r="N14"/>
  <c r="N29" s="1"/>
  <c r="N119" s="1"/>
  <c r="N208" s="1"/>
  <c r="J14"/>
  <c r="H14"/>
  <c r="H29" s="1"/>
  <c r="D8"/>
  <c r="W119" l="1"/>
  <c r="W199"/>
  <c r="H192"/>
  <c r="H197"/>
  <c r="J29"/>
  <c r="E29" s="1"/>
  <c r="J40"/>
  <c r="E40" s="1"/>
  <c r="H55"/>
  <c r="L55"/>
  <c r="L119" s="1"/>
  <c r="H64"/>
  <c r="L64"/>
  <c r="J73"/>
  <c r="E73" s="1"/>
  <c r="H95"/>
  <c r="L95"/>
  <c r="H117"/>
  <c r="L117"/>
  <c r="J134"/>
  <c r="E134" s="1"/>
  <c r="J142"/>
  <c r="E142" s="1"/>
  <c r="I142"/>
  <c r="J154"/>
  <c r="E154" s="1"/>
  <c r="I154"/>
  <c r="L159"/>
  <c r="H165"/>
  <c r="H177"/>
  <c r="L177"/>
  <c r="J187"/>
  <c r="E187" s="1"/>
  <c r="J206"/>
  <c r="E206" s="1"/>
  <c r="I199"/>
  <c r="I208" s="1"/>
  <c r="J199" l="1"/>
  <c r="E199" s="1"/>
  <c r="H199"/>
  <c r="L199"/>
  <c r="H119"/>
  <c r="W208"/>
  <c r="H208"/>
  <c r="L208"/>
  <c r="J119"/>
  <c r="E119" s="1"/>
  <c r="J208"/>
  <c r="E208" s="1"/>
</calcChain>
</file>

<file path=xl/sharedStrings.xml><?xml version="1.0" encoding="utf-8"?>
<sst xmlns="http://schemas.openxmlformats.org/spreadsheetml/2006/main" count="952" uniqueCount="438">
  <si>
    <t>DPH</t>
  </si>
  <si>
    <t>V module</t>
  </si>
  <si>
    <t>Hlavička1</t>
  </si>
  <si>
    <t>Mena</t>
  </si>
  <si>
    <t>Hlavička2</t>
  </si>
  <si>
    <t>Obdobie</t>
  </si>
  <si>
    <t>Rozpočet</t>
  </si>
  <si>
    <t>EUR</t>
  </si>
  <si>
    <t>Čerpanie</t>
  </si>
  <si>
    <t>za obdobie</t>
  </si>
  <si>
    <t>Mesiac 2011</t>
  </si>
  <si>
    <t>VK</t>
  </si>
  <si>
    <t>VF</t>
  </si>
  <si>
    <t>Konštrukcie</t>
  </si>
  <si>
    <t>D</t>
  </si>
  <si>
    <t>E</t>
  </si>
  <si>
    <t xml:space="preserve">Projektant: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</si>
  <si>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</si>
  <si>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</si>
  <si>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</si>
  <si>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</si>
  <si>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</si>
  <si>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</si>
  <si>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</si>
  <si>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</si>
  <si>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</si>
  <si>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</si>
  <si>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</si>
  <si>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</si>
  <si>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</si>
  <si>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</si>
  <si>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</si>
  <si>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</si>
  <si>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</si>
  <si>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</si>
  <si>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</si>
  <si>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</si>
  <si>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</si>
  <si>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</si>
  <si>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</si>
  <si>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</si>
  <si>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</si>
  <si>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</si>
  <si>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</si>
  <si>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</si>
  <si>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</si>
  <si>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</si>
  <si>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</si>
  <si>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</si>
  <si>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</si>
  <si>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</si>
  <si>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</si>
  <si>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</si>
  <si>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</si>
  <si>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</si>
  <si>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</si>
  <si>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 xml:space="preserve">Odberateľ: Mesto Nové Mesto nad Váhom </t>
  </si>
  <si>
    <t xml:space="preserve">Spracoval:                                         </t>
  </si>
  <si>
    <t xml:space="preserve">JKSO : </t>
  </si>
  <si>
    <t>Dátum: 30.05.2018</t>
  </si>
  <si>
    <t>Stavba : GARÁŽE  Nové Mesto nad Váhom</t>
  </si>
  <si>
    <t>Mestský úrad N. Mesto nad Váhom</t>
  </si>
  <si>
    <t>Ceny</t>
  </si>
  <si>
    <t>PRÁCE A DODÁVKY HSV</t>
  </si>
  <si>
    <t>1 - ZEMNE PRÁCE</t>
  </si>
  <si>
    <t>221</t>
  </si>
  <si>
    <t>m2</t>
  </si>
  <si>
    <t>45.11.11</t>
  </si>
  <si>
    <t>272</t>
  </si>
  <si>
    <t>m3</t>
  </si>
  <si>
    <t>45.11.21</t>
  </si>
  <si>
    <t>001</t>
  </si>
  <si>
    <t xml:space="preserve">12220-1102   </t>
  </si>
  <si>
    <t>Odkopávky a prekopávky nezapaž. v horn. tr. 3 nad 100 do 1 000 m3</t>
  </si>
  <si>
    <t xml:space="preserve">12220-1109   </t>
  </si>
  <si>
    <t>Príplatok za lepivosť horniny tr.3</t>
  </si>
  <si>
    <t xml:space="preserve">13220-1101   </t>
  </si>
  <si>
    <t>Hĺbenie rýh šírka do 60 cm v horn. tr. 3 do 100 m3</t>
  </si>
  <si>
    <t xml:space="preserve">13220-1109   </t>
  </si>
  <si>
    <t>Príplatok za lepivosť horniny tr. 3 v rýhach š. do 60 cm</t>
  </si>
  <si>
    <t xml:space="preserve">13220-1201   </t>
  </si>
  <si>
    <t>Hĺbenie rýh šírka do 2 m v horn. tr. 3 do 100 m3</t>
  </si>
  <si>
    <t xml:space="preserve">13220-1209   </t>
  </si>
  <si>
    <t>Príplatok za lepivosť horniny tr.3 v rýhach š. do 200 cm</t>
  </si>
  <si>
    <t xml:space="preserve">16270-1105   </t>
  </si>
  <si>
    <t>Vodorovné premiestnenie výkopu do 10000 m horn. tr. 1-4</t>
  </si>
  <si>
    <t>45.11.24</t>
  </si>
  <si>
    <t xml:space="preserve">16710-1102   </t>
  </si>
  <si>
    <t>Nakladanie výkopku nad 100 m3 v horn. tr. 1-4</t>
  </si>
  <si>
    <t xml:space="preserve">17120-1202   </t>
  </si>
  <si>
    <t>Uloženie sypaniny na skládky nad 100 do 1 000 m3</t>
  </si>
  <si>
    <t xml:space="preserve">17120-9012   </t>
  </si>
  <si>
    <t>Poplatok za skládku zeminy</t>
  </si>
  <si>
    <t xml:space="preserve">17410-1101   </t>
  </si>
  <si>
    <t>Zásyp zhutnený jám, rýh, šachiet alebo okolo objektu</t>
  </si>
  <si>
    <t>MAT</t>
  </si>
  <si>
    <t xml:space="preserve">583 348601   </t>
  </si>
  <si>
    <t>Kamenivo ťažené - okapové chodníky</t>
  </si>
  <si>
    <t>t</t>
  </si>
  <si>
    <t>14.21.12</t>
  </si>
  <si>
    <t xml:space="preserve">                    </t>
  </si>
  <si>
    <t xml:space="preserve">1 - ZEMNE PRÁCE  spolu: </t>
  </si>
  <si>
    <t>2 - ZÁKLADY</t>
  </si>
  <si>
    <t xml:space="preserve">21590-1101   </t>
  </si>
  <si>
    <t>Zhutnenie podložia z hor. súdr. do 92%PS a nesúdr. Id do 0,8</t>
  </si>
  <si>
    <t>011</t>
  </si>
  <si>
    <t xml:space="preserve">27332-1312   </t>
  </si>
  <si>
    <t>Základové dosky zo železobetónu tr. C20/25</t>
  </si>
  <si>
    <t>45.25.32</t>
  </si>
  <si>
    <t xml:space="preserve">27335-1215   </t>
  </si>
  <si>
    <t>Debnenie základových dosiek zhotovenie</t>
  </si>
  <si>
    <t xml:space="preserve">27335-1216   </t>
  </si>
  <si>
    <t>Debnenie základových dosiek odstránenie</t>
  </si>
  <si>
    <t xml:space="preserve">27336-2029   </t>
  </si>
  <si>
    <t>Výstuž základových dosiek zo zvarovaných sietí KARI d 6/6 mm, oko 150x150 mm</t>
  </si>
  <si>
    <t xml:space="preserve">  .  .  </t>
  </si>
  <si>
    <t xml:space="preserve">27431-3611   </t>
  </si>
  <si>
    <t>Základové pásy z betónu prostého tr. C16/20</t>
  </si>
  <si>
    <t xml:space="preserve">27911-3135   </t>
  </si>
  <si>
    <t>Základový múr hr. do 40 cm z tvárnic strateného debnenia vr. výplne, betón C16/20</t>
  </si>
  <si>
    <t>45.25.21</t>
  </si>
  <si>
    <t xml:space="preserve">27936-1821   </t>
  </si>
  <si>
    <t>Výstuž základových múrov BSt 500 (10505)</t>
  </si>
  <si>
    <t xml:space="preserve">2 - ZÁKLADY  spolu: </t>
  </si>
  <si>
    <t>3 - ZVISLÉ A KOMPLETNÉ KONŠTRUKCIE</t>
  </si>
  <si>
    <t xml:space="preserve">31127-1141   </t>
  </si>
  <si>
    <t>Murivo nosné z pórobetónových tvárnic HEBEL P2-500 hr. 250 mm</t>
  </si>
  <si>
    <t>45.25.50</t>
  </si>
  <si>
    <t xml:space="preserve">31127-1142   </t>
  </si>
  <si>
    <t>Murivo nosné z pórobetónových tvárnic HEBEL P2-400 hr. 300 mm</t>
  </si>
  <si>
    <t xml:space="preserve">31127-1144   </t>
  </si>
  <si>
    <t>Murivo nosné z pórobetónových tvárnic HEBEL P2-400 hr. 375 mm</t>
  </si>
  <si>
    <t xml:space="preserve">31127-2201   </t>
  </si>
  <si>
    <t>Murivo nosné z betón tvárnic PREMAC DT20 hr. 200mm s výplňou C16/20 vč. výstuže</t>
  </si>
  <si>
    <t xml:space="preserve">31127-2203   </t>
  </si>
  <si>
    <t>Murivo nosné z betón tvárnic PREMAC DT30 hr. 300mm s výplňou C16/20 vč. výstuže</t>
  </si>
  <si>
    <t xml:space="preserve">31716-1138   </t>
  </si>
  <si>
    <t>Preklady keramické HELUZ  238/70/3000 mm</t>
  </si>
  <si>
    <t>kus</t>
  </si>
  <si>
    <t>211</t>
  </si>
  <si>
    <t xml:space="preserve">31732-11161  </t>
  </si>
  <si>
    <t>Rímsy zo železobetónu tr. C 20/25</t>
  </si>
  <si>
    <t>45.21.21</t>
  </si>
  <si>
    <t xml:space="preserve">31735-1105   </t>
  </si>
  <si>
    <t>Debnenie ríms s podper. konštr. do 4m zhotovenie</t>
  </si>
  <si>
    <t xml:space="preserve">31735-1106   </t>
  </si>
  <si>
    <t>Debnenie ríms s podper. konštr. do 4m odstránenie</t>
  </si>
  <si>
    <t xml:space="preserve">31736-1821   </t>
  </si>
  <si>
    <t>Výstuž prekladov, ríms BSt 500 (10505)</t>
  </si>
  <si>
    <t xml:space="preserve">31799-81141  </t>
  </si>
  <si>
    <t>Izolácia tepelná z polystyrénu medzi preklady v. 24 hr. 8,5cm</t>
  </si>
  <si>
    <t>m</t>
  </si>
  <si>
    <t xml:space="preserve">34136-1821   </t>
  </si>
  <si>
    <t>Výstuž stien BSt 500 (10505)</t>
  </si>
  <si>
    <t xml:space="preserve">3 - ZVISLÉ A KOMPLETNÉ KONŠTRUKCIE  spolu: </t>
  </si>
  <si>
    <t>4 - VODOROVNÉ KONŠTRUKCIE</t>
  </si>
  <si>
    <t>012</t>
  </si>
  <si>
    <t xml:space="preserve">41113-3902   </t>
  </si>
  <si>
    <t>Montáž strop. panelov z predpät. betónu Spiroll výš. do 18 m 1,5-3 t</t>
  </si>
  <si>
    <t>45.21.72</t>
  </si>
  <si>
    <t xml:space="preserve">593 41A256   </t>
  </si>
  <si>
    <t>Panel stropný predpätý Spiroll hr.200-7/9,3 1000/1190/200mm</t>
  </si>
  <si>
    <t xml:space="preserve">41732-13131  </t>
  </si>
  <si>
    <t>Stužujúce pásy a vence zo železobetónu tr. C20/25</t>
  </si>
  <si>
    <t xml:space="preserve">41735-1115   </t>
  </si>
  <si>
    <t>Debnenie stužujúcich pásov a vencov zhotovenie</t>
  </si>
  <si>
    <t xml:space="preserve">41735-1116   </t>
  </si>
  <si>
    <t>Debnenie stužujúcich pásov a vencov odstránenie</t>
  </si>
  <si>
    <t xml:space="preserve">41736-1821   </t>
  </si>
  <si>
    <t>Výstuž stužujúcich pásov, vencov BSt 500 (10505)</t>
  </si>
  <si>
    <t xml:space="preserve">4 - VODOROVNÉ KONŠTRUKCIE  spolu: </t>
  </si>
  <si>
    <t>5 - KOMUNIKÁCIE</t>
  </si>
  <si>
    <t xml:space="preserve">56486-1111   </t>
  </si>
  <si>
    <t>Podklad zo štrkodrte hr. 200 mm</t>
  </si>
  <si>
    <t>45.23.11</t>
  </si>
  <si>
    <t xml:space="preserve">56712-21142  </t>
  </si>
  <si>
    <t>Cementom stmelená zmes CBGM C 8/10, hr. 150 mm</t>
  </si>
  <si>
    <t xml:space="preserve">57321-11111  </t>
  </si>
  <si>
    <t>Postrek živičý spojovací z cestného asfaltu C50BA 0,5-0,7 kg/m2</t>
  </si>
  <si>
    <t>45.23.12</t>
  </si>
  <si>
    <t xml:space="preserve">57713-4132   </t>
  </si>
  <si>
    <t>Asfaltový betón AC 11 - I, CA 50/70  hr. 40 mm, š. do 3 m</t>
  </si>
  <si>
    <t xml:space="preserve">57715-4132   </t>
  </si>
  <si>
    <t>Asfaltový betón AC 11 - I, CA 50/70  hr. 60 mm, š. do 3 m</t>
  </si>
  <si>
    <t xml:space="preserve">57844-0000   </t>
  </si>
  <si>
    <t>Liaty asfalt strednozrnný LAS z modifikovaného asfaltu hr. 40 mm, š. do 3 m</t>
  </si>
  <si>
    <t xml:space="preserve">5 - KOMUNIKÁCIE  spolu: </t>
  </si>
  <si>
    <t>6 - ÚPRAVY POVRCHOV, PODLAHY, VÝPLNE</t>
  </si>
  <si>
    <t xml:space="preserve">61145-6211   </t>
  </si>
  <si>
    <t>Postrek izolácií alebo konštr. stropov maltou cementovou</t>
  </si>
  <si>
    <t>45.41.10</t>
  </si>
  <si>
    <t xml:space="preserve">61147-3130   </t>
  </si>
  <si>
    <t>Omietka vnút. stropov hladká zo zmesí Cemix</t>
  </si>
  <si>
    <t>921</t>
  </si>
  <si>
    <t xml:space="preserve">61244-12411  </t>
  </si>
  <si>
    <t>Sádrovanie rozvodov, príprava na povrchovú úpreavu</t>
  </si>
  <si>
    <t>kpl</t>
  </si>
  <si>
    <t xml:space="preserve">61245-6211   </t>
  </si>
  <si>
    <t>Postrek vnút. izolácií alebo konštr. stien maltou cementovou</t>
  </si>
  <si>
    <t xml:space="preserve">61247-4130   </t>
  </si>
  <si>
    <t>Omietka vnút. stien hladká zo zmesí Cemix</t>
  </si>
  <si>
    <t xml:space="preserve">62247-4131   </t>
  </si>
  <si>
    <t>Omietka vonk. stien silikónová Cemix NZC</t>
  </si>
  <si>
    <t xml:space="preserve">62247-4132   </t>
  </si>
  <si>
    <t>Penetrácia Cemix ASN - akrylát silikón</t>
  </si>
  <si>
    <t xml:space="preserve">62247-4133   </t>
  </si>
  <si>
    <t>Omietka vonk. stien lahčená jadrová Cemix 032</t>
  </si>
  <si>
    <t xml:space="preserve">62247-4134   </t>
  </si>
  <si>
    <t>Cementový prednástrek Cemix 052</t>
  </si>
  <si>
    <t xml:space="preserve">62247-4135   </t>
  </si>
  <si>
    <t>Mozaiková omietka Cemix M</t>
  </si>
  <si>
    <t xml:space="preserve">62247-4136   </t>
  </si>
  <si>
    <t>Adhézny mostík Cemix  - Kontakt</t>
  </si>
  <si>
    <t xml:space="preserve">62525-24151  </t>
  </si>
  <si>
    <t>Zateplovací systém EPS 70F bez povrchovej tenkovrstvej omietky hr. 50 mm</t>
  </si>
  <si>
    <t xml:space="preserve">62525-8103   </t>
  </si>
  <si>
    <t>Doteplenie vonk. konštr. bez povrch. úpravy XPS STYRODUR 2800 C BASF lepený celoplošne bez prikotv. hr. izol. 30 mm</t>
  </si>
  <si>
    <t xml:space="preserve">62525-8105   </t>
  </si>
  <si>
    <t>Doteplenie vonk. konštr. bez povrch. úpravy XPS STYRODUR 2800 C BASF lepený celoplošne bez prikotv. hr. izol. 50 mm</t>
  </si>
  <si>
    <t xml:space="preserve">63131-2611   </t>
  </si>
  <si>
    <t>Mazanina z betónu prostého tr. C16/20 hr. 5-8 cm</t>
  </si>
  <si>
    <t xml:space="preserve">63131-9151   </t>
  </si>
  <si>
    <t>Príplatok za prehlad. povrchu mazaniny tr. C8/10 ocel. hlad. hr. do 8 cm</t>
  </si>
  <si>
    <t xml:space="preserve">63131-9171   </t>
  </si>
  <si>
    <t>Prípl. za stiahnutie povrchu mazaniny pred vlož. výstuže hr. do 8 cm</t>
  </si>
  <si>
    <t xml:space="preserve">63136-2162   </t>
  </si>
  <si>
    <t>Výstuž betónových mazanín zo zvarovaných sietí Kari d drôtu 6 mm, oko 15 cm</t>
  </si>
  <si>
    <t xml:space="preserve">63157-1003   </t>
  </si>
  <si>
    <t>Násyp zo štrkopiesku 0-32 spevňjúceho</t>
  </si>
  <si>
    <t xml:space="preserve">6 - ÚPRAVY POVRCHOV, PODLAHY, VÝPLNE  spolu: </t>
  </si>
  <si>
    <t>9 - OSTATNÉ KONŠTRUKCIE A PRÁCE</t>
  </si>
  <si>
    <t xml:space="preserve">91656-1111   </t>
  </si>
  <si>
    <t>Osadenie záhon. obrubníka betón. do lôžka z betónu tr. C 12/15 s bo?nou oporou</t>
  </si>
  <si>
    <t xml:space="preserve">592 173300   </t>
  </si>
  <si>
    <t>Obrubník záhonový ABO 45-25 100x5x25</t>
  </si>
  <si>
    <t>26.61.11</t>
  </si>
  <si>
    <t xml:space="preserve">91810-1111   </t>
  </si>
  <si>
    <t>Lôžko pod obrubníky, krajníky, obruby z betónu tr. C 12/15</t>
  </si>
  <si>
    <t xml:space="preserve">91973-5123   </t>
  </si>
  <si>
    <t>Rezanie stávajúceho betónového krytu alebo podkladu hr. 100-150 mm</t>
  </si>
  <si>
    <t xml:space="preserve">93196-1115   </t>
  </si>
  <si>
    <t>Vložky do dilatačných škár z polystyrénových dosák hr. 3 cm</t>
  </si>
  <si>
    <t xml:space="preserve">93196-1116   </t>
  </si>
  <si>
    <t>Vložky do dilatačných škár z polystyrénových dosák hr. 5 cm</t>
  </si>
  <si>
    <t>003</t>
  </si>
  <si>
    <t xml:space="preserve">94194-1041   </t>
  </si>
  <si>
    <t>Montáž lešenia ľahk. radového s podlahami š. do 1,2 m v. do 10 m</t>
  </si>
  <si>
    <t>45.25.10</t>
  </si>
  <si>
    <t xml:space="preserve">94194-1291   </t>
  </si>
  <si>
    <t>Príplatok za prvý a každý  daľší mesiac použitia lešenia k pol. -1041</t>
  </si>
  <si>
    <t xml:space="preserve">94194-1841   </t>
  </si>
  <si>
    <t>Demontáž lešenia ľahk. radového s podlahami š. do 1,2 m v. do 10 m</t>
  </si>
  <si>
    <t xml:space="preserve">95290-1221   </t>
  </si>
  <si>
    <t>Vyčistenie priemyselných budov alebo hál</t>
  </si>
  <si>
    <t>45.45.13</t>
  </si>
  <si>
    <t xml:space="preserve">95392-21121  </t>
  </si>
  <si>
    <t>Tvarovky vetracie</t>
  </si>
  <si>
    <t xml:space="preserve">920 AN62939  </t>
  </si>
  <si>
    <t>Mriežka plastová MV 205x205s</t>
  </si>
  <si>
    <t xml:space="preserve">1907103             </t>
  </si>
  <si>
    <t>013</t>
  </si>
  <si>
    <t xml:space="preserve">97408-2114   </t>
  </si>
  <si>
    <t>Vysek. rýh pre vodiče v omietke stien z MV, MVC š. do 7 cm</t>
  </si>
  <si>
    <t xml:space="preserve">97908-2212   </t>
  </si>
  <si>
    <t>Vodorovná doprava sute po suchu do 50 m</t>
  </si>
  <si>
    <t xml:space="preserve">97908-2213   </t>
  </si>
  <si>
    <t>Vodorovná doprava sute po suchu do 1 km</t>
  </si>
  <si>
    <t xml:space="preserve">97908-2219   </t>
  </si>
  <si>
    <t>Príplatok za každý ďalší 1 km sute</t>
  </si>
  <si>
    <t xml:space="preserve">97908-7212   </t>
  </si>
  <si>
    <t>Nakladanie sute na dopravný prostriedok</t>
  </si>
  <si>
    <t xml:space="preserve">97908-9002   </t>
  </si>
  <si>
    <t>Poplatok za skládku odpadov zo stavieb a demolácii - betón kategórie "O" - ostatné</t>
  </si>
  <si>
    <t>17.09.04</t>
  </si>
  <si>
    <t xml:space="preserve">99801-1001   </t>
  </si>
  <si>
    <t>Presun hmôt pre budovy murované výšky do 6 m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</si>
  <si>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</si>
  <si>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</si>
  <si>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</si>
  <si>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</si>
  <si>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</si>
  <si>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</si>
  <si>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 xml:space="preserve">71111-1001   </t>
  </si>
  <si>
    <t>Zhotovenie izolácie proti vlhkosti za studena vodor. náterom asfalt. penetr.</t>
  </si>
  <si>
    <t>I</t>
  </si>
  <si>
    <t>45.22.20</t>
  </si>
  <si>
    <t xml:space="preserve">111 631500   </t>
  </si>
  <si>
    <t>Lak asfaltový ALP-PENETRAL sudy</t>
  </si>
  <si>
    <t>26.82.13</t>
  </si>
  <si>
    <t xml:space="preserve">71111-2001   </t>
  </si>
  <si>
    <t>Zhotovenie izolácie proti vlhkosti za studena zvislá náterom asfalt. penetr.</t>
  </si>
  <si>
    <t xml:space="preserve">71114-1559   </t>
  </si>
  <si>
    <t>Zhotovenie izolácie proti vlhkosti pritavením NAIP vodor.</t>
  </si>
  <si>
    <t xml:space="preserve">628 322811   </t>
  </si>
  <si>
    <t>Pás ťažký asfaltový IPA V 60 S 40</t>
  </si>
  <si>
    <t>21.12.56</t>
  </si>
  <si>
    <t xml:space="preserve">71114-2559   </t>
  </si>
  <si>
    <t>Zhotovenie izolácie proti vlhkosti pritavením NAIP zvislá</t>
  </si>
  <si>
    <t xml:space="preserve">628 329210   </t>
  </si>
  <si>
    <t>Pás ťažký asfaltový ELASTOBIT GG 40 Speed Profile SBS</t>
  </si>
  <si>
    <t xml:space="preserve">71147-2051   </t>
  </si>
  <si>
    <t>Zhotovenie izolácie tlakovej položením fólie PVC voľne zvislá</t>
  </si>
  <si>
    <t xml:space="preserve">283 1J2001   </t>
  </si>
  <si>
    <t>Fólia nopová 8, v.role 1m - 103251</t>
  </si>
  <si>
    <t>25.21.41</t>
  </si>
  <si>
    <t xml:space="preserve">103251              </t>
  </si>
  <si>
    <t xml:space="preserve">99871-1201   </t>
  </si>
  <si>
    <t>Presun hmôt pre izolácie proti vode v objektoch výšky do 6 m</t>
  </si>
  <si>
    <t xml:space="preserve">711 - Izolácie proti vode a vlhkosti  spolu: </t>
  </si>
  <si>
    <t>712 - Povlakové krytiny</t>
  </si>
  <si>
    <t>712</t>
  </si>
  <si>
    <t xml:space="preserve">71237-1801   </t>
  </si>
  <si>
    <t>Zhotovenie povl. krytiny striech do 10° voľne termoplast</t>
  </si>
  <si>
    <t>45.22.12</t>
  </si>
  <si>
    <t xml:space="preserve">628 2E1811   </t>
  </si>
  <si>
    <t>Fólia izolačná Fatrafol 810 hr.1,5mm strešná</t>
  </si>
  <si>
    <t xml:space="preserve">71239-1172   </t>
  </si>
  <si>
    <t>Zhotovenie povl. krytiny striech do 10° na sucho z ochrannej textílie</t>
  </si>
  <si>
    <t xml:space="preserve">693 660550   </t>
  </si>
  <si>
    <t>Geotextília polypropylen 300 g/m2 do šírky 880cm</t>
  </si>
  <si>
    <t>17.20.10</t>
  </si>
  <si>
    <t xml:space="preserve">71239-1176   </t>
  </si>
  <si>
    <t>Zhotovenie povl. krytiny striech do 10° pripevnenie kotviacmi terčami</t>
  </si>
  <si>
    <t xml:space="preserve">712 - Povlakové krytiny  spolu: </t>
  </si>
  <si>
    <t>713 - Izolácie tepelné</t>
  </si>
  <si>
    <t>713</t>
  </si>
  <si>
    <t xml:space="preserve">71313-1141   </t>
  </si>
  <si>
    <t>Montáž tep. izol. stien a základov lepením celopl. rohoží, pásov dielcov, dosiek</t>
  </si>
  <si>
    <t>45.32.11</t>
  </si>
  <si>
    <t xml:space="preserve">283 1B0304   </t>
  </si>
  <si>
    <t>Polystyrén extrudovaný Styrodur 2800 C hr.50 mm</t>
  </si>
  <si>
    <t xml:space="preserve">71314-1121   </t>
  </si>
  <si>
    <t>Montáž tep. izolácie striech, prilepenie asfaltom bodové</t>
  </si>
  <si>
    <t xml:space="preserve">283 1F0223   </t>
  </si>
  <si>
    <t>Doska z polystyrénu EPS 100 S - hr.30 mm 1000 x 500 mm 1000 x 1000 mm, 1000 x 2000 mm</t>
  </si>
  <si>
    <t xml:space="preserve">71314-1151   </t>
  </si>
  <si>
    <t>Montáž tep. izolácie striech, položenie na sucho</t>
  </si>
  <si>
    <t xml:space="preserve">283 1BA202   </t>
  </si>
  <si>
    <t>Doska spádová Isover EPS 100S</t>
  </si>
  <si>
    <t xml:space="preserve">283 1F0228   </t>
  </si>
  <si>
    <t>Doska z polystyrénu EPS 100 S - hr.80 mm 1000 x 500 mm 1000 x 1000 mm, 1000 x 2000 mm</t>
  </si>
  <si>
    <t xml:space="preserve">71319-1410   </t>
  </si>
  <si>
    <t>Izolácia tepelná položenie parozábrany z PE folie /Isotec, Tyvek a pod./ hr 0,1m</t>
  </si>
  <si>
    <t xml:space="preserve">99871-3201   </t>
  </si>
  <si>
    <t>Presun hmôt pre izolácie tepelné v objektoch výšky do 6 m</t>
  </si>
  <si>
    <t xml:space="preserve">713 - Izolácie tepelné  spolu: </t>
  </si>
  <si>
    <t>722 - Vnútorný vodovod</t>
  </si>
  <si>
    <t>721</t>
  </si>
  <si>
    <t xml:space="preserve">72224-0100   </t>
  </si>
  <si>
    <t>Hasici prístroj práškový 6 kg - osadenie</t>
  </si>
  <si>
    <t xml:space="preserve">449 811010   </t>
  </si>
  <si>
    <t>Hasiaci prístroj práškový 6 kg</t>
  </si>
  <si>
    <t>29.24.24</t>
  </si>
  <si>
    <t xml:space="preserve">722 - Vnútorný vodovod  spolu: </t>
  </si>
  <si>
    <t>762 - Konštrukcie tesárske</t>
  </si>
  <si>
    <t>762</t>
  </si>
  <si>
    <t xml:space="preserve">76281-0012   </t>
  </si>
  <si>
    <t>Záklop stropov z dosiek OSB skrutk. na trámy na zraz hr. dosky 12 mm</t>
  </si>
  <si>
    <t xml:space="preserve">76289-5000   </t>
  </si>
  <si>
    <t>Spojovacie a ochranné prostriedky k montáži stropov</t>
  </si>
  <si>
    <t>45.42.13</t>
  </si>
  <si>
    <t xml:space="preserve">99876-2202   </t>
  </si>
  <si>
    <t>Presun hmôt pre tesárske konštr. v objektoch výšky do 12 m</t>
  </si>
  <si>
    <t xml:space="preserve">762 - Konštrukcie tesárske  spolu: </t>
  </si>
  <si>
    <t>764 - Konštrukcie klampiarske</t>
  </si>
  <si>
    <t>764</t>
  </si>
  <si>
    <t xml:space="preserve">76432-1230   </t>
  </si>
  <si>
    <t>Klamp. PZ pl. ríms pod nadrímsovým žlabom rš 660</t>
  </si>
  <si>
    <t>45.22.13</t>
  </si>
  <si>
    <t xml:space="preserve">76432-3220   </t>
  </si>
  <si>
    <t>Klamp. PZ pl. odkvapov lepená krytina rš 250</t>
  </si>
  <si>
    <t xml:space="preserve">76435-2203   </t>
  </si>
  <si>
    <t>Klamp. PZ pl. žľaby pododkvap. polkruh. rš 330 dl 5m-</t>
  </si>
  <si>
    <t xml:space="preserve">76435-9211   </t>
  </si>
  <si>
    <t>Klamp. PZ pl. žľaby kotlík konický pre rúry o d-100</t>
  </si>
  <si>
    <t xml:space="preserve">76435-9261   </t>
  </si>
  <si>
    <t>Klamp. príplatok priskrutkovanie hákov pododkvapových</t>
  </si>
  <si>
    <t xml:space="preserve">76443-0230   </t>
  </si>
  <si>
    <t>Klamp. PZ pl. oplechovanie múrov rš 400</t>
  </si>
  <si>
    <t xml:space="preserve">76443-0260   </t>
  </si>
  <si>
    <t>Klamp. PZ pl. oplechovanie múrov rš 750</t>
  </si>
  <si>
    <t xml:space="preserve">76445-4202   </t>
  </si>
  <si>
    <t>Klamp. PZ pl. rúry odpadové kruhové d-100</t>
  </si>
  <si>
    <t xml:space="preserve">99876-4201   </t>
  </si>
  <si>
    <t>Presun hmôt pre klampiarske konštr. v objektoch výšky do 6 m</t>
  </si>
  <si>
    <t xml:space="preserve">764 - Konštrukcie klampiarske  spolu: </t>
  </si>
  <si>
    <t>767 - Konštrukcie doplnk. kovové stavebné</t>
  </si>
  <si>
    <t>767</t>
  </si>
  <si>
    <t xml:space="preserve">76764-1253   </t>
  </si>
  <si>
    <t>Montáž dverí plastových dvojkrídlových 2350 x 2350 mm</t>
  </si>
  <si>
    <t>45.42.11</t>
  </si>
  <si>
    <t xml:space="preserve">553 449275   </t>
  </si>
  <si>
    <t>Dvere garážové dvojkrídlové otváravé plastové 2350 x 2350 mm</t>
  </si>
  <si>
    <t>28.12.10</t>
  </si>
  <si>
    <t xml:space="preserve">76783-3100   </t>
  </si>
  <si>
    <t>Montáž rebríkov do muriva s bočnicami</t>
  </si>
  <si>
    <t>45.42.12</t>
  </si>
  <si>
    <t xml:space="preserve">76783-4101   </t>
  </si>
  <si>
    <t>Montáž ochranného koša rebríka skrutkovaním</t>
  </si>
  <si>
    <t xml:space="preserve">553 5G0584   </t>
  </si>
  <si>
    <t>Rebrík pozink 4,2m</t>
  </si>
  <si>
    <t xml:space="preserve">553 5G0592   </t>
  </si>
  <si>
    <t>Obruč koša rebríka priemer 750mm pozink</t>
  </si>
  <si>
    <t xml:space="preserve">99876-7201   </t>
  </si>
  <si>
    <t>Presun hmôt pre kovové stav. doplnk. konštr. v objektoch výšky do 6 m</t>
  </si>
  <si>
    <t xml:space="preserve">767 - Konštrukcie doplnk. kovové stavebné  spolu: </t>
  </si>
  <si>
    <t>777 - Podlahy zo syntetických hmôt</t>
  </si>
  <si>
    <t>773</t>
  </si>
  <si>
    <t xml:space="preserve">77753-0021   </t>
  </si>
  <si>
    <t>Podlahy z polyuret. stierky  tl 3 mm</t>
  </si>
  <si>
    <t xml:space="preserve">99877-7201   </t>
  </si>
  <si>
    <t>Presun hmôt pre podlahy syntetické v objektoch výšky do 6 m</t>
  </si>
  <si>
    <t>45.43.12</t>
  </si>
  <si>
    <t xml:space="preserve">777 - Podlahy zo syntetických hmôt  spolu: </t>
  </si>
  <si>
    <t>784 - Maľby</t>
  </si>
  <si>
    <t>784</t>
  </si>
  <si>
    <t xml:space="preserve">78445-2271   </t>
  </si>
  <si>
    <t>Maľba zo zmesí tekut. 1 far. dvojnás. v miest. do 3,8m</t>
  </si>
  <si>
    <t>45.44.21</t>
  </si>
  <si>
    <t xml:space="preserve">78449-2110   </t>
  </si>
  <si>
    <t>Ostatné maliarske práce, penetrovanie</t>
  </si>
  <si>
    <t xml:space="preserve">784 - Maľby  spolu: </t>
  </si>
  <si>
    <t xml:space="preserve">PRÁCE A DODÁVKY PSV  spolu: </t>
  </si>
  <si>
    <t>PRÁCE A DODÁVKY M</t>
  </si>
  <si>
    <t>M21 - 155 Elektromontáže</t>
  </si>
  <si>
    <t xml:space="preserve">21   -       </t>
  </si>
  <si>
    <t>Elektromontáže</t>
  </si>
  <si>
    <t>súbor</t>
  </si>
  <si>
    <t>M</t>
  </si>
  <si>
    <t xml:space="preserve">M21 - 155 Elektromontáže  spolu: </t>
  </si>
  <si>
    <t xml:space="preserve">PRÁCE A DODÁVKY M  spolu: </t>
  </si>
  <si>
    <t>Za rozpočet celkom</t>
  </si>
  <si>
    <t>Odstránenie podkladov alebo krytov z kameniva ťaž. hr. 200-300 mm, nad 200 m2</t>
  </si>
  <si>
    <t>Odstránenie podkladov alebo krytov z betónu prost. hr. 150 - 300 mm, nad 200 m2</t>
  </si>
  <si>
    <t>Odstránenie ornice s premiestnením do 250 m</t>
  </si>
  <si>
    <t xml:space="preserve">11310-7213   </t>
  </si>
  <si>
    <t xml:space="preserve">11310-7232   </t>
  </si>
  <si>
    <t xml:space="preserve">12110-1103   </t>
  </si>
</sst>
</file>

<file path=xl/styles.xml><?xml version="1.0" encoding="utf-8"?>
<styleSheet xmlns="http://schemas.openxmlformats.org/spreadsheetml/2006/main">
  <numFmts count="4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Sk&quot;;[Red]&quot;-&quot;#,##0&quot; Sk&quot;"/>
  </numFmts>
  <fonts count="15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1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7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2" applyBorder="0">
      <alignment vertical="center"/>
    </xf>
    <xf numFmtId="0" fontId="6" fillId="0" borderId="2">
      <alignment vertical="center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4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</cellStyleXfs>
  <cellXfs count="43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49" fontId="8" fillId="0" borderId="0" xfId="7" applyNumberFormat="1" applyFont="1"/>
    <xf numFmtId="0" fontId="8" fillId="0" borderId="0" xfId="7" applyFont="1"/>
    <xf numFmtId="49" fontId="9" fillId="0" borderId="0" xfId="7" applyNumberFormat="1" applyFont="1"/>
    <xf numFmtId="0" fontId="9" fillId="0" borderId="0" xfId="7" applyFont="1"/>
    <xf numFmtId="0" fontId="1" fillId="0" borderId="7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1" fillId="0" borderId="7" xfId="0" applyNumberFormat="1" applyFont="1" applyBorder="1" applyAlignment="1" applyProtection="1">
      <alignment horizontal="center"/>
    </xf>
    <xf numFmtId="0" fontId="1" fillId="0" borderId="3" xfId="0" applyNumberFormat="1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 vertical="top" wrapText="1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66" fontId="3" fillId="0" borderId="0" xfId="0" applyNumberFormat="1" applyFont="1" applyAlignment="1" applyProtection="1">
      <alignment vertical="top"/>
    </xf>
    <xf numFmtId="165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</cellXfs>
  <cellStyles count="31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13" hidden="1"/>
    <cellStyle name="20 % – Zvýraznění2" xfId="16" hidden="1"/>
    <cellStyle name="20 % – Zvýraznění3" xfId="19" hidden="1"/>
    <cellStyle name="20 % – Zvýraznění4" xfId="22" hidden="1"/>
    <cellStyle name="20 % – Zvýraznění5" xfId="25" hidden="1"/>
    <cellStyle name="20 % – Zvýraznění6" xfId="28" hidden="1"/>
    <cellStyle name="40 % – Zvýraznění1" xfId="14" hidden="1"/>
    <cellStyle name="40 % – Zvýraznění2" xfId="17" hidden="1"/>
    <cellStyle name="40 % – Zvýraznění3" xfId="20" hidden="1"/>
    <cellStyle name="40 % – Zvýraznění4" xfId="23" hidden="1"/>
    <cellStyle name="40 % – Zvýraznění5" xfId="26" hidden="1"/>
    <cellStyle name="40 % – Zvýraznění6" xfId="29" hidden="1"/>
    <cellStyle name="60 % – Zvýraznění1" xfId="15" hidden="1"/>
    <cellStyle name="60 % – Zvýraznění2" xfId="18" hidden="1"/>
    <cellStyle name="60 % – Zvýraznění3" xfId="21" hidden="1"/>
    <cellStyle name="60 % – Zvýraznění4" xfId="24" hidden="1"/>
    <cellStyle name="60 % – Zvýraznění5" xfId="27" hidden="1"/>
    <cellStyle name="60 % – Zvýraznění6" xfId="30" hidden="1"/>
    <cellStyle name="Celkem" xfId="12" hidden="1"/>
    <cellStyle name="data" xfId="6"/>
    <cellStyle name="Název" xfId="10" hidden="1"/>
    <cellStyle name="normálne" xfId="0" builtinId="0"/>
    <cellStyle name="normálne_KLs" xfId="7"/>
    <cellStyle name="TEXT" xfId="8"/>
    <cellStyle name="Text upozornění" xfId="11" hidden="1"/>
    <cellStyle name="TEXT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208"/>
  <sheetViews>
    <sheetView showGridLines="0" tabSelected="1" workbookViewId="0">
      <selection activeCell="E142" sqref="E142"/>
    </sheetView>
  </sheetViews>
  <sheetFormatPr defaultRowHeight="12.75"/>
  <cols>
    <col min="1" max="1" width="6.7109375" style="13" customWidth="1"/>
    <col min="2" max="2" width="3.7109375" style="14" customWidth="1"/>
    <col min="3" max="3" width="13" style="15" customWidth="1"/>
    <col min="4" max="4" width="45.7109375" style="36" customWidth="1"/>
    <col min="5" max="5" width="11.28515625" style="17" customWidth="1"/>
    <col min="6" max="6" width="5.85546875" style="16" customWidth="1"/>
    <col min="7" max="7" width="8.7109375" style="18" customWidth="1"/>
    <col min="8" max="10" width="9.7109375" style="18" customWidth="1"/>
    <col min="11" max="11" width="7.42578125" style="19" hidden="1" customWidth="1"/>
    <col min="12" max="12" width="8.28515625" style="19" hidden="1" customWidth="1"/>
    <col min="13" max="13" width="7.140625" style="17" hidden="1" customWidth="1"/>
    <col min="14" max="14" width="7" style="17" hidden="1" customWidth="1"/>
    <col min="15" max="15" width="3.5703125" style="16" hidden="1" customWidth="1"/>
    <col min="16" max="16" width="12.7109375" style="16" hidden="1" customWidth="1"/>
    <col min="17" max="19" width="11.28515625" style="17" hidden="1" customWidth="1"/>
    <col min="20" max="20" width="10.5703125" style="20" hidden="1" customWidth="1"/>
    <col min="21" max="21" width="10.28515625" style="20" hidden="1" customWidth="1"/>
    <col min="22" max="22" width="5.7109375" style="20" hidden="1" customWidth="1"/>
    <col min="23" max="23" width="0" style="17" hidden="1" customWidth="1"/>
    <col min="24" max="25" width="0" style="16" hidden="1" customWidth="1"/>
    <col min="26" max="26" width="7.5703125" style="15" hidden="1" customWidth="1"/>
    <col min="27" max="27" width="24.85546875" style="15" hidden="1" customWidth="1"/>
    <col min="28" max="28" width="4.28515625" style="16" hidden="1" customWidth="1"/>
    <col min="29" max="29" width="8.28515625" style="16" customWidth="1"/>
    <col min="30" max="30" width="8.7109375" style="16" customWidth="1"/>
    <col min="31" max="34" width="9.140625" style="16"/>
    <col min="35" max="16384" width="9.140625" style="1"/>
  </cols>
  <sheetData>
    <row r="1" spans="1:34">
      <c r="A1" s="9" t="s">
        <v>56</v>
      </c>
      <c r="B1" s="1"/>
      <c r="C1" s="1"/>
      <c r="D1" s="1"/>
      <c r="E1" s="1"/>
      <c r="F1" s="1"/>
      <c r="G1" s="6"/>
      <c r="H1" s="1"/>
      <c r="I1" s="9" t="s">
        <v>57</v>
      </c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21" t="s">
        <v>1</v>
      </c>
      <c r="AA1" s="21" t="s">
        <v>2</v>
      </c>
      <c r="AB1" s="22" t="s">
        <v>3</v>
      </c>
      <c r="AC1" s="22" t="s">
        <v>4</v>
      </c>
      <c r="AD1" s="22" t="s">
        <v>5</v>
      </c>
      <c r="AE1" s="1"/>
      <c r="AF1" s="1"/>
      <c r="AG1" s="1"/>
      <c r="AH1" s="1"/>
    </row>
    <row r="2" spans="1:34">
      <c r="A2" s="9" t="s">
        <v>16</v>
      </c>
      <c r="B2" s="1"/>
      <c r="C2" s="1"/>
      <c r="D2" s="1"/>
      <c r="E2" s="1"/>
      <c r="F2" s="1"/>
      <c r="G2" s="6"/>
      <c r="H2" s="8"/>
      <c r="I2" s="9" t="s">
        <v>58</v>
      </c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21" t="s">
        <v>6</v>
      </c>
      <c r="AA2" s="23" t="s">
        <v>24</v>
      </c>
      <c r="AB2" s="24" t="s">
        <v>7</v>
      </c>
      <c r="AC2" s="24"/>
      <c r="AD2" s="23"/>
      <c r="AE2" s="1"/>
      <c r="AF2" s="1"/>
      <c r="AG2" s="1"/>
      <c r="AH2" s="1"/>
    </row>
    <row r="3" spans="1:34">
      <c r="A3" s="9" t="s">
        <v>17</v>
      </c>
      <c r="B3" s="1"/>
      <c r="C3" s="1"/>
      <c r="D3" s="1"/>
      <c r="E3" s="1"/>
      <c r="F3" s="1"/>
      <c r="G3" s="6"/>
      <c r="H3" s="1"/>
      <c r="I3" s="9" t="s">
        <v>59</v>
      </c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21" t="s">
        <v>8</v>
      </c>
      <c r="AA3" s="23" t="s">
        <v>25</v>
      </c>
      <c r="AB3" s="24" t="s">
        <v>7</v>
      </c>
      <c r="AC3" s="24" t="s">
        <v>9</v>
      </c>
      <c r="AD3" s="23" t="s">
        <v>10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21" t="s">
        <v>11</v>
      </c>
      <c r="AA4" s="23" t="s">
        <v>26</v>
      </c>
      <c r="AB4" s="24" t="s">
        <v>7</v>
      </c>
      <c r="AC4" s="24"/>
      <c r="AD4" s="23"/>
      <c r="AE4" s="1"/>
      <c r="AF4" s="1"/>
      <c r="AG4" s="1"/>
      <c r="AH4" s="1"/>
    </row>
    <row r="5" spans="1:34">
      <c r="A5" s="9" t="s">
        <v>60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21" t="s">
        <v>12</v>
      </c>
      <c r="AA5" s="23" t="s">
        <v>25</v>
      </c>
      <c r="AB5" s="24" t="s">
        <v>7</v>
      </c>
      <c r="AC5" s="24" t="s">
        <v>9</v>
      </c>
      <c r="AD5" s="23" t="s">
        <v>10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8"/>
      <c r="AA6" s="8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8"/>
      <c r="AA7" s="8"/>
      <c r="AB7" s="1"/>
      <c r="AC7" s="1"/>
      <c r="AD7" s="1"/>
      <c r="AE7" s="1"/>
      <c r="AF7" s="1"/>
      <c r="AG7" s="1"/>
      <c r="AH7" s="1"/>
    </row>
    <row r="8" spans="1:34" ht="13.5">
      <c r="A8" s="1" t="s">
        <v>61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8"/>
      <c r="AA8" s="8"/>
      <c r="AB8" s="1"/>
      <c r="AC8" s="1"/>
      <c r="AD8" s="1"/>
      <c r="AE8" s="1"/>
      <c r="AF8" s="1"/>
      <c r="AG8" s="1"/>
      <c r="AH8" s="1"/>
    </row>
    <row r="9" spans="1:34">
      <c r="A9" s="25" t="s">
        <v>27</v>
      </c>
      <c r="B9" s="25" t="s">
        <v>28</v>
      </c>
      <c r="C9" s="25" t="s">
        <v>29</v>
      </c>
      <c r="D9" s="25" t="s">
        <v>30</v>
      </c>
      <c r="E9" s="25" t="s">
        <v>31</v>
      </c>
      <c r="F9" s="25" t="s">
        <v>32</v>
      </c>
      <c r="G9" s="25" t="s">
        <v>33</v>
      </c>
      <c r="H9" s="25" t="s">
        <v>13</v>
      </c>
      <c r="I9" s="25" t="s">
        <v>18</v>
      </c>
      <c r="J9" s="25" t="s">
        <v>19</v>
      </c>
      <c r="K9" s="26" t="s">
        <v>20</v>
      </c>
      <c r="L9" s="27"/>
      <c r="M9" s="28" t="s">
        <v>21</v>
      </c>
      <c r="N9" s="27"/>
      <c r="O9" s="25" t="s">
        <v>0</v>
      </c>
      <c r="P9" s="30" t="s">
        <v>34</v>
      </c>
      <c r="Q9" s="29" t="s">
        <v>31</v>
      </c>
      <c r="R9" s="29" t="s">
        <v>31</v>
      </c>
      <c r="S9" s="30" t="s">
        <v>31</v>
      </c>
      <c r="T9" s="10" t="s">
        <v>35</v>
      </c>
      <c r="U9" s="10" t="s">
        <v>36</v>
      </c>
      <c r="V9" s="10" t="s">
        <v>37</v>
      </c>
      <c r="W9" s="11" t="s">
        <v>23</v>
      </c>
      <c r="X9" s="11" t="s">
        <v>38</v>
      </c>
      <c r="Y9" s="11" t="s">
        <v>39</v>
      </c>
      <c r="Z9" s="12" t="s">
        <v>40</v>
      </c>
      <c r="AA9" s="12" t="s">
        <v>41</v>
      </c>
      <c r="AB9" s="1" t="s">
        <v>37</v>
      </c>
      <c r="AC9" s="1"/>
      <c r="AD9" s="1"/>
      <c r="AE9" s="1"/>
      <c r="AF9" s="1"/>
      <c r="AG9" s="1"/>
      <c r="AH9" s="1"/>
    </row>
    <row r="10" spans="1:34">
      <c r="A10" s="31" t="s">
        <v>42</v>
      </c>
      <c r="B10" s="31" t="s">
        <v>43</v>
      </c>
      <c r="C10" s="32"/>
      <c r="D10" s="31" t="s">
        <v>44</v>
      </c>
      <c r="E10" s="31" t="s">
        <v>45</v>
      </c>
      <c r="F10" s="31" t="s">
        <v>46</v>
      </c>
      <c r="G10" s="31" t="s">
        <v>47</v>
      </c>
      <c r="H10" s="31"/>
      <c r="I10" s="31" t="s">
        <v>22</v>
      </c>
      <c r="J10" s="31"/>
      <c r="K10" s="31" t="s">
        <v>33</v>
      </c>
      <c r="L10" s="31" t="s">
        <v>19</v>
      </c>
      <c r="M10" s="33" t="s">
        <v>33</v>
      </c>
      <c r="N10" s="31" t="s">
        <v>19</v>
      </c>
      <c r="O10" s="31" t="s">
        <v>48</v>
      </c>
      <c r="P10" s="35"/>
      <c r="Q10" s="34" t="s">
        <v>49</v>
      </c>
      <c r="R10" s="34" t="s">
        <v>50</v>
      </c>
      <c r="S10" s="35" t="s">
        <v>51</v>
      </c>
      <c r="T10" s="10" t="s">
        <v>52</v>
      </c>
      <c r="U10" s="10" t="s">
        <v>53</v>
      </c>
      <c r="V10" s="10" t="s">
        <v>54</v>
      </c>
      <c r="W10" s="5"/>
      <c r="X10" s="1"/>
      <c r="Y10" s="1"/>
      <c r="Z10" s="12" t="s">
        <v>55</v>
      </c>
      <c r="AA10" s="12" t="s">
        <v>42</v>
      </c>
      <c r="AB10" s="1" t="s">
        <v>62</v>
      </c>
      <c r="AC10" s="1"/>
      <c r="AD10" s="1"/>
      <c r="AE10" s="1"/>
      <c r="AF10" s="1"/>
      <c r="AG10" s="1"/>
      <c r="AH10" s="1"/>
    </row>
    <row r="12" spans="1:34">
      <c r="B12" s="37" t="s">
        <v>63</v>
      </c>
    </row>
    <row r="13" spans="1:34">
      <c r="B13" s="15" t="s">
        <v>64</v>
      </c>
    </row>
    <row r="14" spans="1:34" ht="25.5">
      <c r="A14" s="13">
        <v>1</v>
      </c>
      <c r="B14" s="14" t="s">
        <v>65</v>
      </c>
      <c r="C14" s="15" t="s">
        <v>435</v>
      </c>
      <c r="D14" s="36" t="s">
        <v>432</v>
      </c>
      <c r="E14" s="17">
        <v>684.68600000000004</v>
      </c>
      <c r="F14" s="16" t="s">
        <v>66</v>
      </c>
      <c r="H14" s="18">
        <f t="shared" ref="H14:H27" si="0">ROUND(E14*G14, 2)</f>
        <v>0</v>
      </c>
      <c r="J14" s="18">
        <f t="shared" ref="J14:J28" si="1">ROUND(E14*G14, 2)</f>
        <v>0</v>
      </c>
      <c r="M14" s="17">
        <v>0.24</v>
      </c>
      <c r="N14" s="17">
        <f>E14*M14</f>
        <v>164.32464000000002</v>
      </c>
      <c r="P14" s="16">
        <v>1</v>
      </c>
      <c r="V14" s="20" t="s">
        <v>15</v>
      </c>
      <c r="Z14" s="15" t="s">
        <v>67</v>
      </c>
    </row>
    <row r="15" spans="1:34" ht="25.5">
      <c r="A15" s="13">
        <v>2</v>
      </c>
      <c r="B15" s="14" t="s">
        <v>65</v>
      </c>
      <c r="C15" s="15" t="s">
        <v>436</v>
      </c>
      <c r="D15" s="36" t="s">
        <v>433</v>
      </c>
      <c r="E15" s="17">
        <v>684.68600000000004</v>
      </c>
      <c r="F15" s="16" t="s">
        <v>66</v>
      </c>
      <c r="H15" s="18">
        <f t="shared" si="0"/>
        <v>0</v>
      </c>
      <c r="J15" s="18">
        <f t="shared" si="1"/>
        <v>0</v>
      </c>
      <c r="M15" s="17">
        <v>0.22500000000000001</v>
      </c>
      <c r="N15" s="17">
        <f>E15*M15</f>
        <v>154.05435</v>
      </c>
      <c r="P15" s="16">
        <v>2</v>
      </c>
      <c r="V15" s="20" t="s">
        <v>15</v>
      </c>
      <c r="Z15" s="15" t="s">
        <v>67</v>
      </c>
    </row>
    <row r="16" spans="1:34">
      <c r="A16" s="13">
        <v>3</v>
      </c>
      <c r="B16" s="14" t="s">
        <v>68</v>
      </c>
      <c r="C16" s="15" t="s">
        <v>437</v>
      </c>
      <c r="D16" s="36" t="s">
        <v>434</v>
      </c>
      <c r="E16" s="17">
        <v>242.40600000000001</v>
      </c>
      <c r="F16" s="16" t="s">
        <v>69</v>
      </c>
      <c r="H16" s="18">
        <f t="shared" si="0"/>
        <v>0</v>
      </c>
      <c r="J16" s="18">
        <f t="shared" si="1"/>
        <v>0</v>
      </c>
      <c r="P16" s="16">
        <v>3</v>
      </c>
      <c r="V16" s="20" t="s">
        <v>15</v>
      </c>
      <c r="Z16" s="15" t="s">
        <v>70</v>
      </c>
    </row>
    <row r="17" spans="1:27">
      <c r="A17" s="13">
        <v>4</v>
      </c>
      <c r="B17" s="14" t="s">
        <v>71</v>
      </c>
      <c r="C17" s="15" t="s">
        <v>72</v>
      </c>
      <c r="D17" s="36" t="s">
        <v>73</v>
      </c>
      <c r="E17" s="17">
        <v>141.18199999999999</v>
      </c>
      <c r="F17" s="16" t="s">
        <v>69</v>
      </c>
      <c r="H17" s="18">
        <f t="shared" si="0"/>
        <v>0</v>
      </c>
      <c r="J17" s="18">
        <f t="shared" si="1"/>
        <v>0</v>
      </c>
      <c r="P17" s="16">
        <v>4</v>
      </c>
      <c r="V17" s="20" t="s">
        <v>15</v>
      </c>
      <c r="Z17" s="15" t="s">
        <v>70</v>
      </c>
    </row>
    <row r="18" spans="1:27">
      <c r="A18" s="13">
        <v>5</v>
      </c>
      <c r="B18" s="14" t="s">
        <v>71</v>
      </c>
      <c r="C18" s="15" t="s">
        <v>74</v>
      </c>
      <c r="D18" s="36" t="s">
        <v>75</v>
      </c>
      <c r="E18" s="17">
        <v>141.18199999999999</v>
      </c>
      <c r="F18" s="16" t="s">
        <v>69</v>
      </c>
      <c r="H18" s="18">
        <f t="shared" si="0"/>
        <v>0</v>
      </c>
      <c r="J18" s="18">
        <f t="shared" si="1"/>
        <v>0</v>
      </c>
      <c r="P18" s="16">
        <v>5</v>
      </c>
      <c r="V18" s="20" t="s">
        <v>15</v>
      </c>
      <c r="Z18" s="15" t="s">
        <v>70</v>
      </c>
    </row>
    <row r="19" spans="1:27">
      <c r="A19" s="13">
        <v>6</v>
      </c>
      <c r="B19" s="14" t="s">
        <v>68</v>
      </c>
      <c r="C19" s="15" t="s">
        <v>76</v>
      </c>
      <c r="D19" s="36" t="s">
        <v>77</v>
      </c>
      <c r="E19" s="17">
        <v>85.515000000000001</v>
      </c>
      <c r="F19" s="16" t="s">
        <v>69</v>
      </c>
      <c r="H19" s="18">
        <f t="shared" si="0"/>
        <v>0</v>
      </c>
      <c r="J19" s="18">
        <f t="shared" si="1"/>
        <v>0</v>
      </c>
      <c r="P19" s="16">
        <v>6</v>
      </c>
      <c r="V19" s="20" t="s">
        <v>15</v>
      </c>
      <c r="Z19" s="15" t="s">
        <v>70</v>
      </c>
    </row>
    <row r="20" spans="1:27">
      <c r="A20" s="13">
        <v>7</v>
      </c>
      <c r="B20" s="14" t="s">
        <v>68</v>
      </c>
      <c r="C20" s="15" t="s">
        <v>78</v>
      </c>
      <c r="D20" s="36" t="s">
        <v>79</v>
      </c>
      <c r="E20" s="17">
        <v>85.515000000000001</v>
      </c>
      <c r="F20" s="16" t="s">
        <v>69</v>
      </c>
      <c r="H20" s="18">
        <f t="shared" si="0"/>
        <v>0</v>
      </c>
      <c r="J20" s="18">
        <f t="shared" si="1"/>
        <v>0</v>
      </c>
      <c r="P20" s="16">
        <v>7</v>
      </c>
      <c r="V20" s="20" t="s">
        <v>15</v>
      </c>
      <c r="Z20" s="15" t="s">
        <v>70</v>
      </c>
    </row>
    <row r="21" spans="1:27">
      <c r="A21" s="13">
        <v>8</v>
      </c>
      <c r="B21" s="14" t="s">
        <v>68</v>
      </c>
      <c r="C21" s="15" t="s">
        <v>80</v>
      </c>
      <c r="D21" s="36" t="s">
        <v>81</v>
      </c>
      <c r="E21" s="17">
        <v>8.109</v>
      </c>
      <c r="F21" s="16" t="s">
        <v>69</v>
      </c>
      <c r="H21" s="18">
        <f t="shared" si="0"/>
        <v>0</v>
      </c>
      <c r="J21" s="18">
        <f t="shared" si="1"/>
        <v>0</v>
      </c>
      <c r="P21" s="16">
        <v>8</v>
      </c>
      <c r="V21" s="20" t="s">
        <v>15</v>
      </c>
      <c r="Z21" s="15" t="s">
        <v>70</v>
      </c>
    </row>
    <row r="22" spans="1:27">
      <c r="A22" s="13">
        <v>9</v>
      </c>
      <c r="B22" s="14" t="s">
        <v>68</v>
      </c>
      <c r="C22" s="15" t="s">
        <v>82</v>
      </c>
      <c r="D22" s="36" t="s">
        <v>83</v>
      </c>
      <c r="E22" s="17">
        <v>8.109</v>
      </c>
      <c r="F22" s="16" t="s">
        <v>69</v>
      </c>
      <c r="H22" s="18">
        <f t="shared" si="0"/>
        <v>0</v>
      </c>
      <c r="J22" s="18">
        <f t="shared" si="1"/>
        <v>0</v>
      </c>
      <c r="P22" s="16">
        <v>9</v>
      </c>
      <c r="V22" s="20" t="s">
        <v>15</v>
      </c>
      <c r="Z22" s="15" t="s">
        <v>70</v>
      </c>
    </row>
    <row r="23" spans="1:27">
      <c r="A23" s="13">
        <v>10</v>
      </c>
      <c r="B23" s="14" t="s">
        <v>68</v>
      </c>
      <c r="C23" s="15" t="s">
        <v>84</v>
      </c>
      <c r="D23" s="36" t="s">
        <v>85</v>
      </c>
      <c r="E23" s="17">
        <v>243.18899999999999</v>
      </c>
      <c r="F23" s="16" t="s">
        <v>69</v>
      </c>
      <c r="H23" s="18">
        <f t="shared" si="0"/>
        <v>0</v>
      </c>
      <c r="J23" s="18">
        <f t="shared" si="1"/>
        <v>0</v>
      </c>
      <c r="P23" s="16">
        <v>10</v>
      </c>
      <c r="V23" s="20" t="s">
        <v>15</v>
      </c>
      <c r="Z23" s="15" t="s">
        <v>86</v>
      </c>
    </row>
    <row r="24" spans="1:27">
      <c r="A24" s="13">
        <v>11</v>
      </c>
      <c r="B24" s="14" t="s">
        <v>68</v>
      </c>
      <c r="C24" s="15" t="s">
        <v>87</v>
      </c>
      <c r="D24" s="36" t="s">
        <v>88</v>
      </c>
      <c r="E24" s="17">
        <v>243.18899999999999</v>
      </c>
      <c r="F24" s="16" t="s">
        <v>69</v>
      </c>
      <c r="H24" s="18">
        <f t="shared" si="0"/>
        <v>0</v>
      </c>
      <c r="J24" s="18">
        <f t="shared" si="1"/>
        <v>0</v>
      </c>
      <c r="P24" s="16">
        <v>11</v>
      </c>
      <c r="V24" s="20" t="s">
        <v>15</v>
      </c>
      <c r="Z24" s="15" t="s">
        <v>70</v>
      </c>
    </row>
    <row r="25" spans="1:27">
      <c r="A25" s="13">
        <v>12</v>
      </c>
      <c r="B25" s="14" t="s">
        <v>71</v>
      </c>
      <c r="C25" s="15" t="s">
        <v>89</v>
      </c>
      <c r="D25" s="36" t="s">
        <v>90</v>
      </c>
      <c r="E25" s="17">
        <v>243.18899999999999</v>
      </c>
      <c r="F25" s="16" t="s">
        <v>69</v>
      </c>
      <c r="H25" s="18">
        <f t="shared" si="0"/>
        <v>0</v>
      </c>
      <c r="J25" s="18">
        <f t="shared" si="1"/>
        <v>0</v>
      </c>
      <c r="P25" s="16">
        <v>12</v>
      </c>
      <c r="V25" s="20" t="s">
        <v>15</v>
      </c>
      <c r="Z25" s="15" t="s">
        <v>70</v>
      </c>
    </row>
    <row r="26" spans="1:27">
      <c r="A26" s="13">
        <v>13</v>
      </c>
      <c r="B26" s="14" t="s">
        <v>68</v>
      </c>
      <c r="C26" s="15" t="s">
        <v>91</v>
      </c>
      <c r="D26" s="36" t="s">
        <v>92</v>
      </c>
      <c r="E26" s="17">
        <v>243.18899999999999</v>
      </c>
      <c r="F26" s="16" t="s">
        <v>69</v>
      </c>
      <c r="H26" s="18">
        <f t="shared" si="0"/>
        <v>0</v>
      </c>
      <c r="J26" s="18">
        <f t="shared" si="1"/>
        <v>0</v>
      </c>
      <c r="P26" s="16">
        <v>13</v>
      </c>
      <c r="V26" s="20" t="s">
        <v>15</v>
      </c>
      <c r="Z26" s="15" t="s">
        <v>86</v>
      </c>
    </row>
    <row r="27" spans="1:27">
      <c r="A27" s="13">
        <v>14</v>
      </c>
      <c r="B27" s="14" t="s">
        <v>68</v>
      </c>
      <c r="C27" s="15" t="s">
        <v>93</v>
      </c>
      <c r="D27" s="36" t="s">
        <v>94</v>
      </c>
      <c r="E27" s="17">
        <v>12.882999999999999</v>
      </c>
      <c r="F27" s="16" t="s">
        <v>69</v>
      </c>
      <c r="H27" s="18">
        <f t="shared" si="0"/>
        <v>0</v>
      </c>
      <c r="J27" s="18">
        <f t="shared" si="1"/>
        <v>0</v>
      </c>
      <c r="P27" s="16">
        <v>14</v>
      </c>
      <c r="V27" s="20" t="s">
        <v>15</v>
      </c>
      <c r="Z27" s="15" t="s">
        <v>70</v>
      </c>
    </row>
    <row r="28" spans="1:27">
      <c r="A28" s="13">
        <v>15</v>
      </c>
      <c r="B28" s="14" t="s">
        <v>95</v>
      </c>
      <c r="C28" s="15" t="s">
        <v>96</v>
      </c>
      <c r="D28" s="36" t="s">
        <v>97</v>
      </c>
      <c r="E28" s="17">
        <v>23.184000000000001</v>
      </c>
      <c r="F28" s="16" t="s">
        <v>98</v>
      </c>
      <c r="I28" s="18">
        <f>ROUND(E28*G28, 2)</f>
        <v>0</v>
      </c>
      <c r="J28" s="18">
        <f t="shared" si="1"/>
        <v>0</v>
      </c>
      <c r="K28" s="19">
        <v>1</v>
      </c>
      <c r="L28" s="19">
        <f>E28*K28</f>
        <v>23.184000000000001</v>
      </c>
      <c r="P28" s="16">
        <v>15</v>
      </c>
      <c r="V28" s="20" t="s">
        <v>14</v>
      </c>
      <c r="Z28" s="15" t="s">
        <v>99</v>
      </c>
      <c r="AA28" s="15" t="s">
        <v>100</v>
      </c>
    </row>
    <row r="29" spans="1:27">
      <c r="D29" s="38" t="s">
        <v>101</v>
      </c>
      <c r="E29" s="39">
        <f>J29</f>
        <v>0</v>
      </c>
      <c r="H29" s="39">
        <f>SUM(H12:H28)</f>
        <v>0</v>
      </c>
      <c r="I29" s="39">
        <f>SUM(I12:I28)</f>
        <v>0</v>
      </c>
      <c r="J29" s="39">
        <f>SUM(J12:J28)</f>
        <v>0</v>
      </c>
      <c r="L29" s="40">
        <f>SUM(L12:L28)</f>
        <v>23.184000000000001</v>
      </c>
      <c r="N29" s="41">
        <f>SUM(N12:N28)</f>
        <v>318.37899000000004</v>
      </c>
      <c r="W29" s="17">
        <f>SUM(W12:W28)</f>
        <v>0</v>
      </c>
    </row>
    <row r="31" spans="1:27">
      <c r="B31" s="15" t="s">
        <v>102</v>
      </c>
    </row>
    <row r="32" spans="1:27">
      <c r="A32" s="13">
        <v>16</v>
      </c>
      <c r="B32" s="14" t="s">
        <v>71</v>
      </c>
      <c r="C32" s="15" t="s">
        <v>103</v>
      </c>
      <c r="D32" s="36" t="s">
        <v>104</v>
      </c>
      <c r="E32" s="17">
        <v>121.25</v>
      </c>
      <c r="F32" s="16" t="s">
        <v>66</v>
      </c>
      <c r="H32" s="18">
        <f t="shared" ref="H32:H39" si="2">ROUND(E32*G32, 2)</f>
        <v>0</v>
      </c>
      <c r="J32" s="18">
        <f t="shared" ref="J32:J39" si="3">ROUND(E32*G32, 2)</f>
        <v>0</v>
      </c>
      <c r="P32" s="16">
        <v>16</v>
      </c>
      <c r="V32" s="20" t="s">
        <v>15</v>
      </c>
      <c r="Z32" s="15" t="s">
        <v>70</v>
      </c>
    </row>
    <row r="33" spans="1:26">
      <c r="A33" s="13">
        <v>17</v>
      </c>
      <c r="B33" s="14" t="s">
        <v>105</v>
      </c>
      <c r="C33" s="15" t="s">
        <v>106</v>
      </c>
      <c r="D33" s="36" t="s">
        <v>107</v>
      </c>
      <c r="E33" s="17">
        <v>146.44399999999999</v>
      </c>
      <c r="F33" s="16" t="s">
        <v>69</v>
      </c>
      <c r="H33" s="18">
        <f t="shared" si="2"/>
        <v>0</v>
      </c>
      <c r="J33" s="18">
        <f t="shared" si="3"/>
        <v>0</v>
      </c>
      <c r="K33" s="19">
        <v>2.4186000000000001</v>
      </c>
      <c r="L33" s="19">
        <f>E33*K33</f>
        <v>354.18945839999998</v>
      </c>
      <c r="P33" s="16">
        <v>17</v>
      </c>
      <c r="V33" s="20" t="s">
        <v>15</v>
      </c>
      <c r="Z33" s="15" t="s">
        <v>108</v>
      </c>
    </row>
    <row r="34" spans="1:26">
      <c r="A34" s="13">
        <v>18</v>
      </c>
      <c r="B34" s="14" t="s">
        <v>105</v>
      </c>
      <c r="C34" s="15" t="s">
        <v>109</v>
      </c>
      <c r="D34" s="36" t="s">
        <v>110</v>
      </c>
      <c r="E34" s="17">
        <v>43.756</v>
      </c>
      <c r="F34" s="16" t="s">
        <v>66</v>
      </c>
      <c r="H34" s="18">
        <f t="shared" si="2"/>
        <v>0</v>
      </c>
      <c r="J34" s="18">
        <f t="shared" si="3"/>
        <v>0</v>
      </c>
      <c r="K34" s="19">
        <v>2.2300000000000002E-3</v>
      </c>
      <c r="L34" s="19">
        <f>E34*K34</f>
        <v>9.7575880000000004E-2</v>
      </c>
      <c r="P34" s="16">
        <v>18</v>
      </c>
      <c r="V34" s="20" t="s">
        <v>15</v>
      </c>
      <c r="Z34" s="15" t="s">
        <v>108</v>
      </c>
    </row>
    <row r="35" spans="1:26">
      <c r="A35" s="13">
        <v>19</v>
      </c>
      <c r="B35" s="14" t="s">
        <v>105</v>
      </c>
      <c r="C35" s="15" t="s">
        <v>111</v>
      </c>
      <c r="D35" s="36" t="s">
        <v>112</v>
      </c>
      <c r="E35" s="17">
        <v>43.756</v>
      </c>
      <c r="F35" s="16" t="s">
        <v>66</v>
      </c>
      <c r="H35" s="18">
        <f t="shared" si="2"/>
        <v>0</v>
      </c>
      <c r="J35" s="18">
        <f t="shared" si="3"/>
        <v>0</v>
      </c>
      <c r="P35" s="16">
        <v>19</v>
      </c>
      <c r="V35" s="20" t="s">
        <v>15</v>
      </c>
      <c r="Z35" s="15" t="s">
        <v>108</v>
      </c>
    </row>
    <row r="36" spans="1:26" ht="25.5">
      <c r="A36" s="13">
        <v>20</v>
      </c>
      <c r="B36" s="14" t="s">
        <v>105</v>
      </c>
      <c r="C36" s="15" t="s">
        <v>113</v>
      </c>
      <c r="D36" s="36" t="s">
        <v>114</v>
      </c>
      <c r="E36" s="17">
        <v>704.68600000000004</v>
      </c>
      <c r="F36" s="16" t="s">
        <v>66</v>
      </c>
      <c r="H36" s="18">
        <f t="shared" si="2"/>
        <v>0</v>
      </c>
      <c r="J36" s="18">
        <f t="shared" si="3"/>
        <v>0</v>
      </c>
      <c r="K36" s="19">
        <v>3.5200000000000001E-3</v>
      </c>
      <c r="L36" s="19">
        <f>E36*K36</f>
        <v>2.4804947200000003</v>
      </c>
      <c r="P36" s="16">
        <v>20</v>
      </c>
      <c r="V36" s="20" t="s">
        <v>15</v>
      </c>
      <c r="Z36" s="15" t="s">
        <v>115</v>
      </c>
    </row>
    <row r="37" spans="1:26">
      <c r="A37" s="13">
        <v>21</v>
      </c>
      <c r="B37" s="14" t="s">
        <v>105</v>
      </c>
      <c r="C37" s="15" t="s">
        <v>116</v>
      </c>
      <c r="D37" s="36" t="s">
        <v>117</v>
      </c>
      <c r="E37" s="17">
        <v>82.841999999999999</v>
      </c>
      <c r="F37" s="16" t="s">
        <v>69</v>
      </c>
      <c r="H37" s="18">
        <f t="shared" si="2"/>
        <v>0</v>
      </c>
      <c r="J37" s="18">
        <f t="shared" si="3"/>
        <v>0</v>
      </c>
      <c r="K37" s="19">
        <v>2.4193099999999998</v>
      </c>
      <c r="L37" s="19">
        <f>E37*K37</f>
        <v>200.42047901999999</v>
      </c>
      <c r="P37" s="16">
        <v>21</v>
      </c>
      <c r="V37" s="20" t="s">
        <v>15</v>
      </c>
      <c r="Z37" s="15" t="s">
        <v>108</v>
      </c>
    </row>
    <row r="38" spans="1:26" ht="25.5">
      <c r="A38" s="13">
        <v>22</v>
      </c>
      <c r="B38" s="14" t="s">
        <v>105</v>
      </c>
      <c r="C38" s="15" t="s">
        <v>118</v>
      </c>
      <c r="D38" s="36" t="s">
        <v>119</v>
      </c>
      <c r="E38" s="17">
        <v>129.86000000000001</v>
      </c>
      <c r="F38" s="16" t="s">
        <v>66</v>
      </c>
      <c r="H38" s="18">
        <f t="shared" si="2"/>
        <v>0</v>
      </c>
      <c r="J38" s="18">
        <f t="shared" si="3"/>
        <v>0</v>
      </c>
      <c r="K38" s="19">
        <v>0.98150000000000004</v>
      </c>
      <c r="L38" s="19">
        <f>E38*K38</f>
        <v>127.45759000000002</v>
      </c>
      <c r="P38" s="16">
        <v>22</v>
      </c>
      <c r="V38" s="20" t="s">
        <v>15</v>
      </c>
      <c r="Z38" s="15" t="s">
        <v>120</v>
      </c>
    </row>
    <row r="39" spans="1:26">
      <c r="A39" s="13">
        <v>23</v>
      </c>
      <c r="B39" s="14" t="s">
        <v>105</v>
      </c>
      <c r="C39" s="15" t="s">
        <v>121</v>
      </c>
      <c r="D39" s="36" t="s">
        <v>122</v>
      </c>
      <c r="E39" s="17">
        <v>2.597</v>
      </c>
      <c r="F39" s="16" t="s">
        <v>98</v>
      </c>
      <c r="H39" s="18">
        <f t="shared" si="2"/>
        <v>0</v>
      </c>
      <c r="J39" s="18">
        <f t="shared" si="3"/>
        <v>0</v>
      </c>
      <c r="K39" s="19">
        <v>1.0483800000000001</v>
      </c>
      <c r="L39" s="19">
        <f>E39*K39</f>
        <v>2.7226428600000001</v>
      </c>
      <c r="P39" s="16">
        <v>23</v>
      </c>
      <c r="V39" s="20" t="s">
        <v>15</v>
      </c>
      <c r="Z39" s="15" t="s">
        <v>108</v>
      </c>
    </row>
    <row r="40" spans="1:26">
      <c r="D40" s="38" t="s">
        <v>123</v>
      </c>
      <c r="E40" s="39">
        <f>J40</f>
        <v>0</v>
      </c>
      <c r="H40" s="39">
        <f>SUM(H31:H39)</f>
        <v>0</v>
      </c>
      <c r="I40" s="39">
        <f>SUM(I31:I39)</f>
        <v>0</v>
      </c>
      <c r="J40" s="39">
        <f>SUM(J31:J39)</f>
        <v>0</v>
      </c>
      <c r="L40" s="40">
        <f>SUM(L31:L39)</f>
        <v>687.36824087999992</v>
      </c>
      <c r="N40" s="41">
        <f>SUM(N31:N39)</f>
        <v>0</v>
      </c>
      <c r="W40" s="17">
        <f>SUM(W31:W39)</f>
        <v>0</v>
      </c>
    </row>
    <row r="42" spans="1:26">
      <c r="B42" s="15" t="s">
        <v>124</v>
      </c>
    </row>
    <row r="43" spans="1:26">
      <c r="A43" s="13">
        <v>24</v>
      </c>
      <c r="B43" s="14" t="s">
        <v>105</v>
      </c>
      <c r="C43" s="15" t="s">
        <v>125</v>
      </c>
      <c r="D43" s="36" t="s">
        <v>126</v>
      </c>
      <c r="E43" s="17">
        <v>81.775000000000006</v>
      </c>
      <c r="F43" s="16" t="s">
        <v>69</v>
      </c>
      <c r="H43" s="18">
        <f t="shared" ref="H43:H54" si="4">ROUND(E43*G43, 2)</f>
        <v>0</v>
      </c>
      <c r="J43" s="18">
        <f t="shared" ref="J43:J54" si="5">ROUND(E43*G43, 2)</f>
        <v>0</v>
      </c>
      <c r="K43" s="19">
        <v>0.77903</v>
      </c>
      <c r="L43" s="19">
        <f t="shared" ref="L43:L50" si="6">E43*K43</f>
        <v>63.705178250000003</v>
      </c>
      <c r="P43" s="16">
        <v>24</v>
      </c>
      <c r="V43" s="20" t="s">
        <v>15</v>
      </c>
      <c r="Z43" s="15" t="s">
        <v>127</v>
      </c>
    </row>
    <row r="44" spans="1:26">
      <c r="A44" s="13">
        <v>25</v>
      </c>
      <c r="B44" s="14" t="s">
        <v>105</v>
      </c>
      <c r="C44" s="15" t="s">
        <v>128</v>
      </c>
      <c r="D44" s="36" t="s">
        <v>129</v>
      </c>
      <c r="E44" s="17">
        <v>39.295999999999999</v>
      </c>
      <c r="F44" s="16" t="s">
        <v>69</v>
      </c>
      <c r="H44" s="18">
        <f t="shared" si="4"/>
        <v>0</v>
      </c>
      <c r="J44" s="18">
        <f t="shared" si="5"/>
        <v>0</v>
      </c>
      <c r="K44" s="19">
        <v>0.65344999999999998</v>
      </c>
      <c r="L44" s="19">
        <f t="shared" si="6"/>
        <v>25.677971199999998</v>
      </c>
      <c r="P44" s="16">
        <v>24</v>
      </c>
      <c r="V44" s="20" t="s">
        <v>15</v>
      </c>
      <c r="Z44" s="15" t="s">
        <v>127</v>
      </c>
    </row>
    <row r="45" spans="1:26">
      <c r="A45" s="13">
        <v>26</v>
      </c>
      <c r="B45" s="14" t="s">
        <v>105</v>
      </c>
      <c r="C45" s="15" t="s">
        <v>130</v>
      </c>
      <c r="D45" s="36" t="s">
        <v>131</v>
      </c>
      <c r="E45" s="17">
        <v>160.56200000000001</v>
      </c>
      <c r="F45" s="16" t="s">
        <v>69</v>
      </c>
      <c r="H45" s="18">
        <f t="shared" si="4"/>
        <v>0</v>
      </c>
      <c r="J45" s="18">
        <f t="shared" si="5"/>
        <v>0</v>
      </c>
      <c r="K45" s="19">
        <v>0.65817000000000003</v>
      </c>
      <c r="L45" s="19">
        <f t="shared" si="6"/>
        <v>105.67709154000001</v>
      </c>
      <c r="P45" s="16">
        <v>24</v>
      </c>
      <c r="V45" s="20" t="s">
        <v>15</v>
      </c>
      <c r="Z45" s="15" t="s">
        <v>127</v>
      </c>
    </row>
    <row r="46" spans="1:26" ht="25.5">
      <c r="A46" s="13">
        <v>27</v>
      </c>
      <c r="B46" s="14" t="s">
        <v>105</v>
      </c>
      <c r="C46" s="15" t="s">
        <v>132</v>
      </c>
      <c r="D46" s="36" t="s">
        <v>133</v>
      </c>
      <c r="E46" s="17">
        <v>14.257</v>
      </c>
      <c r="F46" s="16" t="s">
        <v>69</v>
      </c>
      <c r="H46" s="18">
        <f t="shared" si="4"/>
        <v>0</v>
      </c>
      <c r="J46" s="18">
        <f t="shared" si="5"/>
        <v>0</v>
      </c>
      <c r="K46" s="19">
        <v>2.2975400000000001</v>
      </c>
      <c r="L46" s="19">
        <f t="shared" si="6"/>
        <v>32.756027780000004</v>
      </c>
      <c r="P46" s="16">
        <v>28</v>
      </c>
      <c r="V46" s="20" t="s">
        <v>15</v>
      </c>
      <c r="Z46" s="15" t="s">
        <v>127</v>
      </c>
    </row>
    <row r="47" spans="1:26" ht="25.5">
      <c r="A47" s="13">
        <v>28</v>
      </c>
      <c r="B47" s="14" t="s">
        <v>105</v>
      </c>
      <c r="C47" s="15" t="s">
        <v>134</v>
      </c>
      <c r="D47" s="36" t="s">
        <v>135</v>
      </c>
      <c r="E47" s="17">
        <v>1.4</v>
      </c>
      <c r="F47" s="16" t="s">
        <v>69</v>
      </c>
      <c r="H47" s="18">
        <f t="shared" si="4"/>
        <v>0</v>
      </c>
      <c r="J47" s="18">
        <f t="shared" si="5"/>
        <v>0</v>
      </c>
      <c r="K47" s="19">
        <v>2.2825500000000001</v>
      </c>
      <c r="L47" s="19">
        <f t="shared" si="6"/>
        <v>3.19557</v>
      </c>
      <c r="P47" s="16">
        <v>29</v>
      </c>
      <c r="V47" s="20" t="s">
        <v>15</v>
      </c>
      <c r="Z47" s="15" t="s">
        <v>127</v>
      </c>
    </row>
    <row r="48" spans="1:26">
      <c r="A48" s="13">
        <v>29</v>
      </c>
      <c r="B48" s="14" t="s">
        <v>105</v>
      </c>
      <c r="C48" s="15" t="s">
        <v>136</v>
      </c>
      <c r="D48" s="36" t="s">
        <v>137</v>
      </c>
      <c r="E48" s="17">
        <v>52</v>
      </c>
      <c r="F48" s="16" t="s">
        <v>138</v>
      </c>
      <c r="H48" s="18">
        <f t="shared" si="4"/>
        <v>0</v>
      </c>
      <c r="J48" s="18">
        <f t="shared" si="5"/>
        <v>0</v>
      </c>
      <c r="K48" s="19">
        <v>0.11873</v>
      </c>
      <c r="L48" s="19">
        <f t="shared" si="6"/>
        <v>6.1739600000000001</v>
      </c>
      <c r="P48" s="16">
        <v>31</v>
      </c>
      <c r="V48" s="20" t="s">
        <v>15</v>
      </c>
      <c r="Z48" s="15" t="s">
        <v>127</v>
      </c>
    </row>
    <row r="49" spans="1:27">
      <c r="A49" s="13">
        <v>30</v>
      </c>
      <c r="B49" s="14" t="s">
        <v>139</v>
      </c>
      <c r="C49" s="15" t="s">
        <v>140</v>
      </c>
      <c r="D49" s="36" t="s">
        <v>141</v>
      </c>
      <c r="E49" s="17">
        <v>5.65</v>
      </c>
      <c r="F49" s="16" t="s">
        <v>69</v>
      </c>
      <c r="H49" s="18">
        <f t="shared" si="4"/>
        <v>0</v>
      </c>
      <c r="J49" s="18">
        <f t="shared" si="5"/>
        <v>0</v>
      </c>
      <c r="K49" s="19">
        <v>2.43893</v>
      </c>
      <c r="L49" s="19">
        <f t="shared" si="6"/>
        <v>13.779954500000001</v>
      </c>
      <c r="P49" s="16">
        <v>32</v>
      </c>
      <c r="V49" s="20" t="s">
        <v>15</v>
      </c>
      <c r="Z49" s="15" t="s">
        <v>142</v>
      </c>
    </row>
    <row r="50" spans="1:27">
      <c r="A50" s="13">
        <v>31</v>
      </c>
      <c r="B50" s="14" t="s">
        <v>105</v>
      </c>
      <c r="C50" s="15" t="s">
        <v>143</v>
      </c>
      <c r="D50" s="36" t="s">
        <v>144</v>
      </c>
      <c r="E50" s="17">
        <v>57.817999999999998</v>
      </c>
      <c r="F50" s="16" t="s">
        <v>66</v>
      </c>
      <c r="H50" s="18">
        <f t="shared" si="4"/>
        <v>0</v>
      </c>
      <c r="J50" s="18">
        <f t="shared" si="5"/>
        <v>0</v>
      </c>
      <c r="K50" s="19">
        <v>1.009E-2</v>
      </c>
      <c r="L50" s="19">
        <f t="shared" si="6"/>
        <v>0.58338361999999999</v>
      </c>
      <c r="P50" s="16">
        <v>33</v>
      </c>
      <c r="V50" s="20" t="s">
        <v>15</v>
      </c>
      <c r="Z50" s="15" t="s">
        <v>108</v>
      </c>
    </row>
    <row r="51" spans="1:27">
      <c r="A51" s="13">
        <v>32</v>
      </c>
      <c r="B51" s="14" t="s">
        <v>105</v>
      </c>
      <c r="C51" s="15" t="s">
        <v>145</v>
      </c>
      <c r="D51" s="36" t="s">
        <v>146</v>
      </c>
      <c r="E51" s="17">
        <v>57.817999999999998</v>
      </c>
      <c r="F51" s="16" t="s">
        <v>66</v>
      </c>
      <c r="H51" s="18">
        <f t="shared" si="4"/>
        <v>0</v>
      </c>
      <c r="J51" s="18">
        <f t="shared" si="5"/>
        <v>0</v>
      </c>
      <c r="P51" s="16">
        <v>34</v>
      </c>
      <c r="V51" s="20" t="s">
        <v>15</v>
      </c>
      <c r="Z51" s="15" t="s">
        <v>108</v>
      </c>
    </row>
    <row r="52" spans="1:27">
      <c r="A52" s="13">
        <v>33</v>
      </c>
      <c r="B52" s="14" t="s">
        <v>105</v>
      </c>
      <c r="C52" s="15" t="s">
        <v>147</v>
      </c>
      <c r="D52" s="36" t="s">
        <v>148</v>
      </c>
      <c r="E52" s="17">
        <v>0.54500000000000004</v>
      </c>
      <c r="F52" s="16" t="s">
        <v>98</v>
      </c>
      <c r="H52" s="18">
        <f t="shared" si="4"/>
        <v>0</v>
      </c>
      <c r="J52" s="18">
        <f t="shared" si="5"/>
        <v>0</v>
      </c>
      <c r="K52" s="19">
        <v>1.0442499999999999</v>
      </c>
      <c r="L52" s="19">
        <f>E52*K52</f>
        <v>0.56911624999999999</v>
      </c>
      <c r="P52" s="16">
        <v>35</v>
      </c>
      <c r="V52" s="20" t="s">
        <v>15</v>
      </c>
      <c r="Z52" s="15" t="s">
        <v>108</v>
      </c>
    </row>
    <row r="53" spans="1:27">
      <c r="A53" s="13">
        <v>34</v>
      </c>
      <c r="B53" s="14" t="s">
        <v>105</v>
      </c>
      <c r="C53" s="15" t="s">
        <v>149</v>
      </c>
      <c r="D53" s="36" t="s">
        <v>150</v>
      </c>
      <c r="E53" s="17">
        <v>45</v>
      </c>
      <c r="F53" s="16" t="s">
        <v>151</v>
      </c>
      <c r="H53" s="18">
        <f t="shared" si="4"/>
        <v>0</v>
      </c>
      <c r="J53" s="18">
        <f t="shared" si="5"/>
        <v>0</v>
      </c>
      <c r="K53" s="19">
        <v>4.2999999999999999E-4</v>
      </c>
      <c r="L53" s="19">
        <f>E53*K53</f>
        <v>1.9349999999999999E-2</v>
      </c>
      <c r="P53" s="16">
        <v>36</v>
      </c>
      <c r="V53" s="20" t="s">
        <v>15</v>
      </c>
      <c r="Z53" s="15" t="s">
        <v>127</v>
      </c>
    </row>
    <row r="54" spans="1:27">
      <c r="A54" s="13">
        <v>35</v>
      </c>
      <c r="B54" s="14" t="s">
        <v>105</v>
      </c>
      <c r="C54" s="15" t="s">
        <v>152</v>
      </c>
      <c r="D54" s="36" t="s">
        <v>153</v>
      </c>
      <c r="E54" s="17">
        <v>0.66300000000000003</v>
      </c>
      <c r="F54" s="16" t="s">
        <v>98</v>
      </c>
      <c r="H54" s="18">
        <f t="shared" si="4"/>
        <v>0</v>
      </c>
      <c r="J54" s="18">
        <f t="shared" si="5"/>
        <v>0</v>
      </c>
      <c r="K54" s="19">
        <v>1.0446</v>
      </c>
      <c r="L54" s="19">
        <f>E54*K54</f>
        <v>0.69256980000000001</v>
      </c>
      <c r="P54" s="16">
        <v>37</v>
      </c>
      <c r="V54" s="20" t="s">
        <v>15</v>
      </c>
      <c r="Z54" s="15" t="s">
        <v>108</v>
      </c>
    </row>
    <row r="55" spans="1:27">
      <c r="D55" s="38" t="s">
        <v>154</v>
      </c>
      <c r="E55" s="39">
        <f>J55</f>
        <v>0</v>
      </c>
      <c r="H55" s="39">
        <f>SUM(H42:H54)</f>
        <v>0</v>
      </c>
      <c r="I55" s="39">
        <f>SUM(I42:I54)</f>
        <v>0</v>
      </c>
      <c r="J55" s="39">
        <f>SUM(J42:J54)</f>
        <v>0</v>
      </c>
      <c r="L55" s="40">
        <f>SUM(L42:L54)</f>
        <v>252.83017294000004</v>
      </c>
      <c r="N55" s="41">
        <f>SUM(N42:N54)</f>
        <v>0</v>
      </c>
      <c r="W55" s="17">
        <f>SUM(W42:W54)</f>
        <v>0</v>
      </c>
    </row>
    <row r="57" spans="1:27">
      <c r="B57" s="15" t="s">
        <v>155</v>
      </c>
    </row>
    <row r="58" spans="1:27">
      <c r="A58" s="13">
        <v>36</v>
      </c>
      <c r="B58" s="14" t="s">
        <v>156</v>
      </c>
      <c r="C58" s="15" t="s">
        <v>157</v>
      </c>
      <c r="D58" s="36" t="s">
        <v>158</v>
      </c>
      <c r="E58" s="17">
        <v>69</v>
      </c>
      <c r="F58" s="16" t="s">
        <v>138</v>
      </c>
      <c r="H58" s="18">
        <f>ROUND(E58*G58, 2)</f>
        <v>0</v>
      </c>
      <c r="J58" s="18">
        <f t="shared" ref="J58:J63" si="7">ROUND(E58*G58, 2)</f>
        <v>0</v>
      </c>
      <c r="K58" s="19">
        <v>0.32140999999999997</v>
      </c>
      <c r="L58" s="19">
        <f>E58*K58</f>
        <v>22.177289999999999</v>
      </c>
      <c r="P58" s="16">
        <v>38</v>
      </c>
      <c r="V58" s="20" t="s">
        <v>15</v>
      </c>
      <c r="Z58" s="15" t="s">
        <v>159</v>
      </c>
    </row>
    <row r="59" spans="1:27">
      <c r="A59" s="13">
        <v>37</v>
      </c>
      <c r="B59" s="14" t="s">
        <v>95</v>
      </c>
      <c r="C59" s="15" t="s">
        <v>160</v>
      </c>
      <c r="D59" s="36" t="s">
        <v>161</v>
      </c>
      <c r="E59" s="17">
        <v>69</v>
      </c>
      <c r="F59" s="16" t="s">
        <v>138</v>
      </c>
      <c r="I59" s="18">
        <f>ROUND(E59*G59, 2)</f>
        <v>0</v>
      </c>
      <c r="J59" s="18">
        <f t="shared" si="7"/>
        <v>0</v>
      </c>
      <c r="K59" s="19">
        <v>0.29599999999999999</v>
      </c>
      <c r="L59" s="19">
        <f>E59*K59</f>
        <v>20.423999999999999</v>
      </c>
      <c r="P59" s="16">
        <v>39</v>
      </c>
      <c r="V59" s="20" t="s">
        <v>14</v>
      </c>
      <c r="Z59" s="15" t="s">
        <v>115</v>
      </c>
      <c r="AA59" s="15" t="s">
        <v>100</v>
      </c>
    </row>
    <row r="60" spans="1:27">
      <c r="A60" s="13">
        <v>38</v>
      </c>
      <c r="B60" s="14" t="s">
        <v>105</v>
      </c>
      <c r="C60" s="15" t="s">
        <v>162</v>
      </c>
      <c r="D60" s="36" t="s">
        <v>163</v>
      </c>
      <c r="E60" s="17">
        <v>32.798999999999999</v>
      </c>
      <c r="F60" s="16" t="s">
        <v>69</v>
      </c>
      <c r="H60" s="18">
        <f>ROUND(E60*G60, 2)</f>
        <v>0</v>
      </c>
      <c r="J60" s="18">
        <f t="shared" si="7"/>
        <v>0</v>
      </c>
      <c r="K60" s="19">
        <v>2.42103</v>
      </c>
      <c r="L60" s="19">
        <f>E60*K60</f>
        <v>79.407362969999994</v>
      </c>
      <c r="P60" s="16">
        <v>40</v>
      </c>
      <c r="V60" s="20" t="s">
        <v>15</v>
      </c>
      <c r="Z60" s="15" t="s">
        <v>108</v>
      </c>
    </row>
    <row r="61" spans="1:27">
      <c r="A61" s="13">
        <v>39</v>
      </c>
      <c r="B61" s="14" t="s">
        <v>105</v>
      </c>
      <c r="C61" s="15" t="s">
        <v>164</v>
      </c>
      <c r="D61" s="36" t="s">
        <v>165</v>
      </c>
      <c r="E61" s="17">
        <v>178.97800000000001</v>
      </c>
      <c r="F61" s="16" t="s">
        <v>66</v>
      </c>
      <c r="H61" s="18">
        <f>ROUND(E61*G61, 2)</f>
        <v>0</v>
      </c>
      <c r="J61" s="18">
        <f t="shared" si="7"/>
        <v>0</v>
      </c>
      <c r="K61" s="19">
        <v>3.3500000000000001E-3</v>
      </c>
      <c r="L61" s="19">
        <f>E61*K61</f>
        <v>0.59957630000000006</v>
      </c>
      <c r="P61" s="16">
        <v>41</v>
      </c>
      <c r="V61" s="20" t="s">
        <v>15</v>
      </c>
      <c r="Z61" s="15" t="s">
        <v>108</v>
      </c>
    </row>
    <row r="62" spans="1:27">
      <c r="A62" s="13">
        <v>40</v>
      </c>
      <c r="B62" s="14" t="s">
        <v>105</v>
      </c>
      <c r="C62" s="15" t="s">
        <v>166</v>
      </c>
      <c r="D62" s="36" t="s">
        <v>167</v>
      </c>
      <c r="E62" s="17">
        <v>178.97800000000001</v>
      </c>
      <c r="F62" s="16" t="s">
        <v>66</v>
      </c>
      <c r="H62" s="18">
        <f>ROUND(E62*G62, 2)</f>
        <v>0</v>
      </c>
      <c r="J62" s="18">
        <f t="shared" si="7"/>
        <v>0</v>
      </c>
      <c r="P62" s="16">
        <v>42</v>
      </c>
      <c r="V62" s="20" t="s">
        <v>15</v>
      </c>
      <c r="Z62" s="15" t="s">
        <v>108</v>
      </c>
    </row>
    <row r="63" spans="1:27">
      <c r="A63" s="13">
        <v>41</v>
      </c>
      <c r="B63" s="14" t="s">
        <v>105</v>
      </c>
      <c r="C63" s="15" t="s">
        <v>168</v>
      </c>
      <c r="D63" s="36" t="s">
        <v>169</v>
      </c>
      <c r="E63" s="17">
        <v>3.202</v>
      </c>
      <c r="F63" s="16" t="s">
        <v>98</v>
      </c>
      <c r="H63" s="18">
        <f>ROUND(E63*G63, 2)</f>
        <v>0</v>
      </c>
      <c r="J63" s="18">
        <f t="shared" si="7"/>
        <v>0</v>
      </c>
      <c r="K63" s="19">
        <v>1.0415700000000001</v>
      </c>
      <c r="L63" s="19">
        <f>E63*K63</f>
        <v>3.3351071400000003</v>
      </c>
      <c r="P63" s="16">
        <v>43</v>
      </c>
      <c r="V63" s="20" t="s">
        <v>15</v>
      </c>
      <c r="Z63" s="15" t="s">
        <v>108</v>
      </c>
    </row>
    <row r="64" spans="1:27">
      <c r="D64" s="38" t="s">
        <v>170</v>
      </c>
      <c r="E64" s="39">
        <f>J64</f>
        <v>0</v>
      </c>
      <c r="H64" s="39">
        <f>SUM(H57:H63)</f>
        <v>0</v>
      </c>
      <c r="I64" s="39">
        <f>SUM(I57:I63)</f>
        <v>0</v>
      </c>
      <c r="J64" s="39">
        <f>SUM(J57:J63)</f>
        <v>0</v>
      </c>
      <c r="L64" s="40">
        <f>SUM(L57:L63)</f>
        <v>125.94333640999999</v>
      </c>
      <c r="N64" s="41">
        <f>SUM(N57:N63)</f>
        <v>0</v>
      </c>
      <c r="W64" s="17">
        <f>SUM(W57:W63)</f>
        <v>0</v>
      </c>
    </row>
    <row r="66" spans="1:26">
      <c r="B66" s="15" t="s">
        <v>171</v>
      </c>
    </row>
    <row r="67" spans="1:26">
      <c r="A67" s="13">
        <v>42</v>
      </c>
      <c r="B67" s="14" t="s">
        <v>65</v>
      </c>
      <c r="C67" s="15" t="s">
        <v>172</v>
      </c>
      <c r="D67" s="36" t="s">
        <v>173</v>
      </c>
      <c r="E67" s="17">
        <v>121.25</v>
      </c>
      <c r="F67" s="16" t="s">
        <v>66</v>
      </c>
      <c r="H67" s="18">
        <f t="shared" ref="H67:H72" si="8">ROUND(E67*G67, 2)</f>
        <v>0</v>
      </c>
      <c r="J67" s="18">
        <f t="shared" ref="J67:J72" si="9">ROUND(E67*G67, 2)</f>
        <v>0</v>
      </c>
      <c r="K67" s="19">
        <v>0.37080000000000002</v>
      </c>
      <c r="L67" s="19">
        <f t="shared" ref="L67:L72" si="10">E67*K67</f>
        <v>44.959500000000006</v>
      </c>
      <c r="P67" s="16">
        <v>44</v>
      </c>
      <c r="V67" s="20" t="s">
        <v>15</v>
      </c>
      <c r="Z67" s="15" t="s">
        <v>174</v>
      </c>
    </row>
    <row r="68" spans="1:26">
      <c r="A68" s="13">
        <v>43</v>
      </c>
      <c r="B68" s="14" t="s">
        <v>65</v>
      </c>
      <c r="C68" s="15" t="s">
        <v>175</v>
      </c>
      <c r="D68" s="36" t="s">
        <v>176</v>
      </c>
      <c r="E68" s="17">
        <v>121.25</v>
      </c>
      <c r="F68" s="16" t="s">
        <v>66</v>
      </c>
      <c r="H68" s="18">
        <f t="shared" si="8"/>
        <v>0</v>
      </c>
      <c r="J68" s="18">
        <f t="shared" si="9"/>
        <v>0</v>
      </c>
      <c r="K68" s="19">
        <v>0.38302000000000003</v>
      </c>
      <c r="L68" s="19">
        <f t="shared" si="10"/>
        <v>46.441175000000001</v>
      </c>
      <c r="P68" s="16">
        <v>45</v>
      </c>
      <c r="V68" s="20" t="s">
        <v>15</v>
      </c>
      <c r="Z68" s="15" t="s">
        <v>174</v>
      </c>
    </row>
    <row r="69" spans="1:26">
      <c r="A69" s="13">
        <v>44</v>
      </c>
      <c r="B69" s="14" t="s">
        <v>68</v>
      </c>
      <c r="C69" s="15" t="s">
        <v>177</v>
      </c>
      <c r="D69" s="36" t="s">
        <v>178</v>
      </c>
      <c r="E69" s="17">
        <v>121.25</v>
      </c>
      <c r="F69" s="16" t="s">
        <v>66</v>
      </c>
      <c r="H69" s="18">
        <f t="shared" si="8"/>
        <v>0</v>
      </c>
      <c r="J69" s="18">
        <f t="shared" si="9"/>
        <v>0</v>
      </c>
      <c r="K69" s="19">
        <v>6.0999999999999997E-4</v>
      </c>
      <c r="L69" s="19">
        <f t="shared" si="10"/>
        <v>7.39625E-2</v>
      </c>
      <c r="P69" s="16">
        <v>46</v>
      </c>
      <c r="V69" s="20" t="s">
        <v>15</v>
      </c>
      <c r="Z69" s="15" t="s">
        <v>179</v>
      </c>
    </row>
    <row r="70" spans="1:26">
      <c r="A70" s="13">
        <v>45</v>
      </c>
      <c r="B70" s="14" t="s">
        <v>65</v>
      </c>
      <c r="C70" s="15" t="s">
        <v>180</v>
      </c>
      <c r="D70" s="36" t="s">
        <v>181</v>
      </c>
      <c r="E70" s="17">
        <v>121.25</v>
      </c>
      <c r="F70" s="16" t="s">
        <v>66</v>
      </c>
      <c r="H70" s="18">
        <f t="shared" si="8"/>
        <v>0</v>
      </c>
      <c r="J70" s="18">
        <f t="shared" si="9"/>
        <v>0</v>
      </c>
      <c r="K70" s="19">
        <v>0.1037</v>
      </c>
      <c r="L70" s="19">
        <f t="shared" si="10"/>
        <v>12.573625</v>
      </c>
      <c r="P70" s="16">
        <v>47</v>
      </c>
      <c r="V70" s="20" t="s">
        <v>15</v>
      </c>
      <c r="Z70" s="15" t="s">
        <v>179</v>
      </c>
    </row>
    <row r="71" spans="1:26">
      <c r="A71" s="13">
        <v>46</v>
      </c>
      <c r="B71" s="14" t="s">
        <v>65</v>
      </c>
      <c r="C71" s="15" t="s">
        <v>182</v>
      </c>
      <c r="D71" s="36" t="s">
        <v>183</v>
      </c>
      <c r="E71" s="17">
        <v>121.25</v>
      </c>
      <c r="F71" s="16" t="s">
        <v>66</v>
      </c>
      <c r="H71" s="18">
        <f t="shared" si="8"/>
        <v>0</v>
      </c>
      <c r="J71" s="18">
        <f t="shared" si="9"/>
        <v>0</v>
      </c>
      <c r="K71" s="19">
        <v>0.15559999999999999</v>
      </c>
      <c r="L71" s="19">
        <f t="shared" si="10"/>
        <v>18.866499999999998</v>
      </c>
      <c r="P71" s="16">
        <v>48</v>
      </c>
      <c r="V71" s="20" t="s">
        <v>15</v>
      </c>
      <c r="Z71" s="15" t="s">
        <v>179</v>
      </c>
    </row>
    <row r="72" spans="1:26" ht="25.5">
      <c r="A72" s="13">
        <v>47</v>
      </c>
      <c r="B72" s="14" t="s">
        <v>65</v>
      </c>
      <c r="C72" s="15" t="s">
        <v>184</v>
      </c>
      <c r="D72" s="36" t="s">
        <v>185</v>
      </c>
      <c r="E72" s="17">
        <v>35</v>
      </c>
      <c r="F72" s="16" t="s">
        <v>66</v>
      </c>
      <c r="H72" s="18">
        <f t="shared" si="8"/>
        <v>0</v>
      </c>
      <c r="J72" s="18">
        <f t="shared" si="9"/>
        <v>0</v>
      </c>
      <c r="K72" s="19">
        <v>9.8000000000000004E-2</v>
      </c>
      <c r="L72" s="19">
        <f t="shared" si="10"/>
        <v>3.43</v>
      </c>
      <c r="P72" s="16">
        <v>171</v>
      </c>
      <c r="V72" s="20" t="s">
        <v>15</v>
      </c>
      <c r="Z72" s="15" t="s">
        <v>179</v>
      </c>
    </row>
    <row r="73" spans="1:26">
      <c r="D73" s="38" t="s">
        <v>186</v>
      </c>
      <c r="E73" s="39">
        <f>J73</f>
        <v>0</v>
      </c>
      <c r="H73" s="39">
        <f>SUM(H66:H72)</f>
        <v>0</v>
      </c>
      <c r="I73" s="39">
        <f>SUM(I66:I72)</f>
        <v>0</v>
      </c>
      <c r="J73" s="39">
        <f>SUM(J66:J72)</f>
        <v>0</v>
      </c>
      <c r="L73" s="40">
        <f>SUM(L66:L72)</f>
        <v>126.3447625</v>
      </c>
      <c r="N73" s="41">
        <f>SUM(N66:N72)</f>
        <v>0</v>
      </c>
      <c r="W73" s="17">
        <f>SUM(W66:W72)</f>
        <v>0</v>
      </c>
    </row>
    <row r="75" spans="1:26">
      <c r="B75" s="15" t="s">
        <v>187</v>
      </c>
    </row>
    <row r="76" spans="1:26">
      <c r="A76" s="13">
        <v>48</v>
      </c>
      <c r="B76" s="14" t="s">
        <v>105</v>
      </c>
      <c r="C76" s="15" t="s">
        <v>188</v>
      </c>
      <c r="D76" s="36" t="s">
        <v>189</v>
      </c>
      <c r="E76" s="17">
        <v>606.74</v>
      </c>
      <c r="F76" s="16" t="s">
        <v>66</v>
      </c>
      <c r="H76" s="18">
        <f t="shared" ref="H76:H94" si="11">ROUND(E76*G76, 2)</f>
        <v>0</v>
      </c>
      <c r="J76" s="18">
        <f t="shared" ref="J76:J94" si="12">ROUND(E76*G76, 2)</f>
        <v>0</v>
      </c>
      <c r="K76" s="19">
        <v>1.712E-2</v>
      </c>
      <c r="L76" s="19">
        <f t="shared" ref="L76:L90" si="13">E76*K76</f>
        <v>10.3873888</v>
      </c>
      <c r="P76" s="16">
        <v>49</v>
      </c>
      <c r="V76" s="20" t="s">
        <v>15</v>
      </c>
      <c r="Z76" s="15" t="s">
        <v>190</v>
      </c>
    </row>
    <row r="77" spans="1:26">
      <c r="A77" s="13">
        <v>49</v>
      </c>
      <c r="B77" s="14" t="s">
        <v>105</v>
      </c>
      <c r="C77" s="15" t="s">
        <v>191</v>
      </c>
      <c r="D77" s="36" t="s">
        <v>192</v>
      </c>
      <c r="E77" s="17">
        <v>606.75</v>
      </c>
      <c r="F77" s="16" t="s">
        <v>66</v>
      </c>
      <c r="H77" s="18">
        <f t="shared" si="11"/>
        <v>0</v>
      </c>
      <c r="J77" s="18">
        <f t="shared" si="12"/>
        <v>0</v>
      </c>
      <c r="K77" s="19">
        <v>2.086E-2</v>
      </c>
      <c r="L77" s="19">
        <f t="shared" si="13"/>
        <v>12.656805</v>
      </c>
      <c r="P77" s="16">
        <v>50</v>
      </c>
      <c r="V77" s="20" t="s">
        <v>15</v>
      </c>
      <c r="Z77" s="15" t="s">
        <v>190</v>
      </c>
    </row>
    <row r="78" spans="1:26">
      <c r="A78" s="13">
        <v>50</v>
      </c>
      <c r="B78" s="14" t="s">
        <v>193</v>
      </c>
      <c r="C78" s="15" t="s">
        <v>194</v>
      </c>
      <c r="D78" s="36" t="s">
        <v>195</v>
      </c>
      <c r="E78" s="17">
        <v>1</v>
      </c>
      <c r="F78" s="16" t="s">
        <v>196</v>
      </c>
      <c r="H78" s="18">
        <f t="shared" si="11"/>
        <v>0</v>
      </c>
      <c r="J78" s="18">
        <f t="shared" si="12"/>
        <v>0</v>
      </c>
      <c r="K78" s="19">
        <v>4.8399999999999997E-3</v>
      </c>
      <c r="L78" s="19">
        <f t="shared" si="13"/>
        <v>4.8399999999999997E-3</v>
      </c>
      <c r="P78" s="16">
        <v>145</v>
      </c>
      <c r="V78" s="20" t="s">
        <v>15</v>
      </c>
      <c r="Z78" s="15" t="s">
        <v>190</v>
      </c>
    </row>
    <row r="79" spans="1:26">
      <c r="A79" s="13">
        <v>51</v>
      </c>
      <c r="B79" s="14" t="s">
        <v>105</v>
      </c>
      <c r="C79" s="15" t="s">
        <v>197</v>
      </c>
      <c r="D79" s="36" t="s">
        <v>198</v>
      </c>
      <c r="E79" s="17">
        <v>1115.6569999999999</v>
      </c>
      <c r="F79" s="16" t="s">
        <v>66</v>
      </c>
      <c r="H79" s="18">
        <f t="shared" si="11"/>
        <v>0</v>
      </c>
      <c r="J79" s="18">
        <f t="shared" si="12"/>
        <v>0</v>
      </c>
      <c r="K79" s="19">
        <v>1.3129999999999999E-2</v>
      </c>
      <c r="L79" s="19">
        <f t="shared" si="13"/>
        <v>14.648576409999999</v>
      </c>
      <c r="P79" s="16">
        <v>51</v>
      </c>
      <c r="V79" s="20" t="s">
        <v>15</v>
      </c>
      <c r="Z79" s="15" t="s">
        <v>190</v>
      </c>
    </row>
    <row r="80" spans="1:26">
      <c r="A80" s="13">
        <v>52</v>
      </c>
      <c r="B80" s="14" t="s">
        <v>105</v>
      </c>
      <c r="C80" s="15" t="s">
        <v>199</v>
      </c>
      <c r="D80" s="36" t="s">
        <v>200</v>
      </c>
      <c r="E80" s="17">
        <v>1115.6569999999999</v>
      </c>
      <c r="F80" s="16" t="s">
        <v>66</v>
      </c>
      <c r="H80" s="18">
        <f t="shared" si="11"/>
        <v>0</v>
      </c>
      <c r="J80" s="18">
        <f t="shared" si="12"/>
        <v>0</v>
      </c>
      <c r="K80" s="19">
        <v>2.5999999999999999E-2</v>
      </c>
      <c r="L80" s="19">
        <f t="shared" si="13"/>
        <v>29.007081999999997</v>
      </c>
      <c r="P80" s="16">
        <v>52</v>
      </c>
      <c r="V80" s="20" t="s">
        <v>15</v>
      </c>
      <c r="Z80" s="15" t="s">
        <v>190</v>
      </c>
    </row>
    <row r="81" spans="1:26">
      <c r="A81" s="13">
        <v>53</v>
      </c>
      <c r="B81" s="14" t="s">
        <v>105</v>
      </c>
      <c r="C81" s="15" t="s">
        <v>201</v>
      </c>
      <c r="D81" s="36" t="s">
        <v>202</v>
      </c>
      <c r="E81" s="17">
        <v>686.20899999999995</v>
      </c>
      <c r="F81" s="16" t="s">
        <v>66</v>
      </c>
      <c r="H81" s="18">
        <f t="shared" si="11"/>
        <v>0</v>
      </c>
      <c r="J81" s="18">
        <f t="shared" si="12"/>
        <v>0</v>
      </c>
      <c r="K81" s="19">
        <v>2.9899999999999999E-2</v>
      </c>
      <c r="L81" s="19">
        <f t="shared" si="13"/>
        <v>20.517649099999996</v>
      </c>
      <c r="P81" s="16">
        <v>53</v>
      </c>
      <c r="V81" s="20" t="s">
        <v>15</v>
      </c>
      <c r="Z81" s="15" t="s">
        <v>190</v>
      </c>
    </row>
    <row r="82" spans="1:26">
      <c r="A82" s="13">
        <v>54</v>
      </c>
      <c r="B82" s="14" t="s">
        <v>105</v>
      </c>
      <c r="C82" s="15" t="s">
        <v>203</v>
      </c>
      <c r="D82" s="36" t="s">
        <v>204</v>
      </c>
      <c r="E82" s="17">
        <v>686.20899999999995</v>
      </c>
      <c r="F82" s="16" t="s">
        <v>66</v>
      </c>
      <c r="H82" s="18">
        <f t="shared" si="11"/>
        <v>0</v>
      </c>
      <c r="J82" s="18">
        <f t="shared" si="12"/>
        <v>0</v>
      </c>
      <c r="K82" s="19">
        <v>2.9899999999999999E-2</v>
      </c>
      <c r="L82" s="19">
        <f t="shared" si="13"/>
        <v>20.517649099999996</v>
      </c>
      <c r="P82" s="16">
        <v>54</v>
      </c>
      <c r="V82" s="20" t="s">
        <v>15</v>
      </c>
      <c r="Z82" s="15" t="s">
        <v>190</v>
      </c>
    </row>
    <row r="83" spans="1:26">
      <c r="A83" s="13">
        <v>55</v>
      </c>
      <c r="B83" s="14" t="s">
        <v>105</v>
      </c>
      <c r="C83" s="15" t="s">
        <v>205</v>
      </c>
      <c r="D83" s="36" t="s">
        <v>206</v>
      </c>
      <c r="E83" s="17">
        <v>686.20899999999995</v>
      </c>
      <c r="F83" s="16" t="s">
        <v>66</v>
      </c>
      <c r="H83" s="18">
        <f t="shared" si="11"/>
        <v>0</v>
      </c>
      <c r="J83" s="18">
        <f t="shared" si="12"/>
        <v>0</v>
      </c>
      <c r="K83" s="19">
        <v>2.9899999999999999E-2</v>
      </c>
      <c r="L83" s="19">
        <f t="shared" si="13"/>
        <v>20.517649099999996</v>
      </c>
      <c r="P83" s="16">
        <v>55</v>
      </c>
      <c r="V83" s="20" t="s">
        <v>15</v>
      </c>
      <c r="Z83" s="15" t="s">
        <v>190</v>
      </c>
    </row>
    <row r="84" spans="1:26">
      <c r="A84" s="13">
        <v>56</v>
      </c>
      <c r="B84" s="14" t="s">
        <v>105</v>
      </c>
      <c r="C84" s="15" t="s">
        <v>207</v>
      </c>
      <c r="D84" s="36" t="s">
        <v>208</v>
      </c>
      <c r="E84" s="17">
        <v>686.20899999999995</v>
      </c>
      <c r="F84" s="16" t="s">
        <v>66</v>
      </c>
      <c r="H84" s="18">
        <f t="shared" si="11"/>
        <v>0</v>
      </c>
      <c r="J84" s="18">
        <f t="shared" si="12"/>
        <v>0</v>
      </c>
      <c r="K84" s="19">
        <v>2.5999999999999999E-2</v>
      </c>
      <c r="L84" s="19">
        <f t="shared" si="13"/>
        <v>17.841433999999996</v>
      </c>
      <c r="P84" s="16">
        <v>56</v>
      </c>
      <c r="V84" s="20" t="s">
        <v>15</v>
      </c>
      <c r="Z84" s="15" t="s">
        <v>190</v>
      </c>
    </row>
    <row r="85" spans="1:26">
      <c r="A85" s="13">
        <v>57</v>
      </c>
      <c r="B85" s="14" t="s">
        <v>105</v>
      </c>
      <c r="C85" s="15" t="s">
        <v>209</v>
      </c>
      <c r="D85" s="36" t="s">
        <v>210</v>
      </c>
      <c r="E85" s="17">
        <v>76.001000000000005</v>
      </c>
      <c r="F85" s="16" t="s">
        <v>66</v>
      </c>
      <c r="H85" s="18">
        <f t="shared" si="11"/>
        <v>0</v>
      </c>
      <c r="J85" s="18">
        <f t="shared" si="12"/>
        <v>0</v>
      </c>
      <c r="K85" s="19">
        <v>2.9899999999999999E-2</v>
      </c>
      <c r="L85" s="19">
        <f t="shared" si="13"/>
        <v>2.2724299000000001</v>
      </c>
      <c r="P85" s="16">
        <v>57</v>
      </c>
      <c r="V85" s="20" t="s">
        <v>15</v>
      </c>
      <c r="Z85" s="15" t="s">
        <v>190</v>
      </c>
    </row>
    <row r="86" spans="1:26">
      <c r="A86" s="13">
        <v>58</v>
      </c>
      <c r="B86" s="14" t="s">
        <v>105</v>
      </c>
      <c r="C86" s="15" t="s">
        <v>211</v>
      </c>
      <c r="D86" s="36" t="s">
        <v>212</v>
      </c>
      <c r="E86" s="17">
        <v>76.001000000000005</v>
      </c>
      <c r="F86" s="16" t="s">
        <v>66</v>
      </c>
      <c r="H86" s="18">
        <f t="shared" si="11"/>
        <v>0</v>
      </c>
      <c r="J86" s="18">
        <f t="shared" si="12"/>
        <v>0</v>
      </c>
      <c r="K86" s="19">
        <v>2.9899999999999999E-2</v>
      </c>
      <c r="L86" s="19">
        <f t="shared" si="13"/>
        <v>2.2724299000000001</v>
      </c>
      <c r="P86" s="16">
        <v>58</v>
      </c>
      <c r="V86" s="20" t="s">
        <v>15</v>
      </c>
      <c r="Z86" s="15" t="s">
        <v>190</v>
      </c>
    </row>
    <row r="87" spans="1:26" ht="25.5">
      <c r="A87" s="13">
        <v>59</v>
      </c>
      <c r="B87" s="14" t="s">
        <v>105</v>
      </c>
      <c r="C87" s="15" t="s">
        <v>213</v>
      </c>
      <c r="D87" s="36" t="s">
        <v>214</v>
      </c>
      <c r="E87" s="17">
        <v>202.55199999999999</v>
      </c>
      <c r="F87" s="16" t="s">
        <v>66</v>
      </c>
      <c r="H87" s="18">
        <f t="shared" si="11"/>
        <v>0</v>
      </c>
      <c r="J87" s="18">
        <f t="shared" si="12"/>
        <v>0</v>
      </c>
      <c r="K87" s="19">
        <v>9.3699999999999999E-3</v>
      </c>
      <c r="L87" s="19">
        <f t="shared" si="13"/>
        <v>1.8979122399999999</v>
      </c>
      <c r="P87" s="16">
        <v>59</v>
      </c>
      <c r="V87" s="20" t="s">
        <v>15</v>
      </c>
      <c r="Z87" s="15" t="s">
        <v>190</v>
      </c>
    </row>
    <row r="88" spans="1:26" ht="25.5">
      <c r="A88" s="13">
        <v>60</v>
      </c>
      <c r="B88" s="14" t="s">
        <v>105</v>
      </c>
      <c r="C88" s="15" t="s">
        <v>215</v>
      </c>
      <c r="D88" s="36" t="s">
        <v>216</v>
      </c>
      <c r="E88" s="17">
        <v>1.9379999999999999</v>
      </c>
      <c r="F88" s="16" t="s">
        <v>66</v>
      </c>
      <c r="H88" s="18">
        <f t="shared" si="11"/>
        <v>0</v>
      </c>
      <c r="J88" s="18">
        <f t="shared" si="12"/>
        <v>0</v>
      </c>
      <c r="K88" s="19">
        <v>1.0200000000000001E-2</v>
      </c>
      <c r="L88" s="19">
        <f t="shared" si="13"/>
        <v>1.97676E-2</v>
      </c>
      <c r="P88" s="16">
        <v>60</v>
      </c>
      <c r="V88" s="20" t="s">
        <v>15</v>
      </c>
      <c r="Z88" s="15" t="s">
        <v>115</v>
      </c>
    </row>
    <row r="89" spans="1:26" ht="25.5">
      <c r="A89" s="13">
        <v>61</v>
      </c>
      <c r="B89" s="14" t="s">
        <v>105</v>
      </c>
      <c r="C89" s="15" t="s">
        <v>217</v>
      </c>
      <c r="D89" s="36" t="s">
        <v>218</v>
      </c>
      <c r="E89" s="17">
        <v>72.962999999999994</v>
      </c>
      <c r="F89" s="16" t="s">
        <v>66</v>
      </c>
      <c r="H89" s="18">
        <f t="shared" si="11"/>
        <v>0</v>
      </c>
      <c r="J89" s="18">
        <f t="shared" si="12"/>
        <v>0</v>
      </c>
      <c r="K89" s="19">
        <v>1.082E-2</v>
      </c>
      <c r="L89" s="19">
        <f t="shared" si="13"/>
        <v>0.7894596599999999</v>
      </c>
      <c r="P89" s="16">
        <v>61</v>
      </c>
      <c r="V89" s="20" t="s">
        <v>15</v>
      </c>
      <c r="Z89" s="15" t="s">
        <v>115</v>
      </c>
    </row>
    <row r="90" spans="1:26">
      <c r="A90" s="13">
        <v>62</v>
      </c>
      <c r="B90" s="14" t="s">
        <v>105</v>
      </c>
      <c r="C90" s="15" t="s">
        <v>219</v>
      </c>
      <c r="D90" s="36" t="s">
        <v>220</v>
      </c>
      <c r="E90" s="17">
        <v>49.372</v>
      </c>
      <c r="F90" s="16" t="s">
        <v>69</v>
      </c>
      <c r="H90" s="18">
        <f t="shared" si="11"/>
        <v>0</v>
      </c>
      <c r="J90" s="18">
        <f t="shared" si="12"/>
        <v>0</v>
      </c>
      <c r="K90" s="19">
        <v>2.42103</v>
      </c>
      <c r="L90" s="19">
        <f t="shared" si="13"/>
        <v>119.53109316</v>
      </c>
      <c r="P90" s="16">
        <v>62</v>
      </c>
      <c r="V90" s="20" t="s">
        <v>15</v>
      </c>
      <c r="Z90" s="15" t="s">
        <v>108</v>
      </c>
    </row>
    <row r="91" spans="1:26">
      <c r="A91" s="13">
        <v>63</v>
      </c>
      <c r="B91" s="14" t="s">
        <v>105</v>
      </c>
      <c r="C91" s="15" t="s">
        <v>221</v>
      </c>
      <c r="D91" s="36" t="s">
        <v>222</v>
      </c>
      <c r="E91" s="17">
        <v>49.372</v>
      </c>
      <c r="F91" s="16" t="s">
        <v>69</v>
      </c>
      <c r="H91" s="18">
        <f t="shared" si="11"/>
        <v>0</v>
      </c>
      <c r="J91" s="18">
        <f t="shared" si="12"/>
        <v>0</v>
      </c>
      <c r="P91" s="16">
        <v>63</v>
      </c>
      <c r="V91" s="20" t="s">
        <v>15</v>
      </c>
      <c r="Z91" s="15" t="s">
        <v>108</v>
      </c>
    </row>
    <row r="92" spans="1:26">
      <c r="A92" s="13">
        <v>64</v>
      </c>
      <c r="B92" s="14" t="s">
        <v>105</v>
      </c>
      <c r="C92" s="15" t="s">
        <v>223</v>
      </c>
      <c r="D92" s="36" t="s">
        <v>224</v>
      </c>
      <c r="E92" s="17">
        <v>49.372</v>
      </c>
      <c r="F92" s="16" t="s">
        <v>69</v>
      </c>
      <c r="H92" s="18">
        <f t="shared" si="11"/>
        <v>0</v>
      </c>
      <c r="J92" s="18">
        <f t="shared" si="12"/>
        <v>0</v>
      </c>
      <c r="P92" s="16">
        <v>64</v>
      </c>
      <c r="V92" s="20" t="s">
        <v>15</v>
      </c>
      <c r="Z92" s="15" t="s">
        <v>108</v>
      </c>
    </row>
    <row r="93" spans="1:26" ht="25.5">
      <c r="A93" s="13">
        <v>65</v>
      </c>
      <c r="B93" s="14" t="s">
        <v>105</v>
      </c>
      <c r="C93" s="15" t="s">
        <v>225</v>
      </c>
      <c r="D93" s="36" t="s">
        <v>226</v>
      </c>
      <c r="E93" s="17">
        <v>596.74</v>
      </c>
      <c r="F93" s="16" t="s">
        <v>66</v>
      </c>
      <c r="H93" s="18">
        <f t="shared" si="11"/>
        <v>0</v>
      </c>
      <c r="J93" s="18">
        <f t="shared" si="12"/>
        <v>0</v>
      </c>
      <c r="K93" s="19">
        <v>3.5200000000000001E-3</v>
      </c>
      <c r="L93" s="19">
        <f>E93*K93</f>
        <v>2.1005248000000001</v>
      </c>
      <c r="P93" s="16">
        <v>65</v>
      </c>
      <c r="V93" s="20" t="s">
        <v>15</v>
      </c>
      <c r="Z93" s="15" t="s">
        <v>115</v>
      </c>
    </row>
    <row r="94" spans="1:26">
      <c r="A94" s="13">
        <v>66</v>
      </c>
      <c r="B94" s="14" t="s">
        <v>105</v>
      </c>
      <c r="C94" s="15" t="s">
        <v>227</v>
      </c>
      <c r="D94" s="36" t="s">
        <v>228</v>
      </c>
      <c r="E94" s="17">
        <v>169.98099999999999</v>
      </c>
      <c r="F94" s="16" t="s">
        <v>69</v>
      </c>
      <c r="H94" s="18">
        <f t="shared" si="11"/>
        <v>0</v>
      </c>
      <c r="J94" s="18">
        <f t="shared" si="12"/>
        <v>0</v>
      </c>
      <c r="K94" s="19">
        <v>1.837</v>
      </c>
      <c r="L94" s="19">
        <f>E94*K94</f>
        <v>312.25509699999998</v>
      </c>
      <c r="P94" s="16">
        <v>66</v>
      </c>
      <c r="V94" s="20" t="s">
        <v>15</v>
      </c>
      <c r="Z94" s="15" t="s">
        <v>127</v>
      </c>
    </row>
    <row r="95" spans="1:26">
      <c r="D95" s="38" t="s">
        <v>229</v>
      </c>
      <c r="E95" s="39">
        <f>J95</f>
        <v>0</v>
      </c>
      <c r="H95" s="39">
        <f>SUM(H75:H94)</f>
        <v>0</v>
      </c>
      <c r="I95" s="39">
        <f>SUM(I75:I94)</f>
        <v>0</v>
      </c>
      <c r="J95" s="39">
        <f>SUM(J75:J94)</f>
        <v>0</v>
      </c>
      <c r="L95" s="40">
        <f>SUM(L75:L94)</f>
        <v>587.23778776999995</v>
      </c>
      <c r="N95" s="41">
        <f>SUM(N75:N94)</f>
        <v>0</v>
      </c>
      <c r="W95" s="17">
        <f>SUM(W75:W94)</f>
        <v>0</v>
      </c>
    </row>
    <row r="97" spans="1:27">
      <c r="B97" s="15" t="s">
        <v>230</v>
      </c>
    </row>
    <row r="98" spans="1:27" ht="25.5">
      <c r="A98" s="13">
        <v>67</v>
      </c>
      <c r="B98" s="14" t="s">
        <v>65</v>
      </c>
      <c r="C98" s="15" t="s">
        <v>231</v>
      </c>
      <c r="D98" s="36" t="s">
        <v>232</v>
      </c>
      <c r="E98" s="17">
        <v>110.43</v>
      </c>
      <c r="F98" s="16" t="s">
        <v>151</v>
      </c>
      <c r="H98" s="18">
        <f>ROUND(E98*G98, 2)</f>
        <v>0</v>
      </c>
      <c r="J98" s="18">
        <f t="shared" ref="J98:J116" si="14">ROUND(E98*G98, 2)</f>
        <v>0</v>
      </c>
      <c r="K98" s="19">
        <v>0.10562000000000001</v>
      </c>
      <c r="L98" s="19">
        <f t="shared" ref="L98:L103" si="15">E98*K98</f>
        <v>11.663616600000001</v>
      </c>
      <c r="P98" s="16">
        <v>67</v>
      </c>
      <c r="V98" s="20" t="s">
        <v>15</v>
      </c>
      <c r="Z98" s="15" t="s">
        <v>179</v>
      </c>
    </row>
    <row r="99" spans="1:27">
      <c r="A99" s="13">
        <v>68</v>
      </c>
      <c r="B99" s="14" t="s">
        <v>95</v>
      </c>
      <c r="C99" s="15" t="s">
        <v>233</v>
      </c>
      <c r="D99" s="36" t="s">
        <v>234</v>
      </c>
      <c r="E99" s="17">
        <v>111.434</v>
      </c>
      <c r="F99" s="16" t="s">
        <v>138</v>
      </c>
      <c r="I99" s="18">
        <f>ROUND(E99*G99, 2)</f>
        <v>0</v>
      </c>
      <c r="J99" s="18">
        <f t="shared" si="14"/>
        <v>0</v>
      </c>
      <c r="K99" s="19">
        <v>2.7E-2</v>
      </c>
      <c r="L99" s="19">
        <f t="shared" si="15"/>
        <v>3.008718</v>
      </c>
      <c r="P99" s="16">
        <v>68</v>
      </c>
      <c r="V99" s="20" t="s">
        <v>14</v>
      </c>
      <c r="Z99" s="15" t="s">
        <v>235</v>
      </c>
      <c r="AA99" s="15" t="s">
        <v>100</v>
      </c>
    </row>
    <row r="100" spans="1:27">
      <c r="A100" s="13">
        <v>69</v>
      </c>
      <c r="B100" s="14" t="s">
        <v>65</v>
      </c>
      <c r="C100" s="15" t="s">
        <v>236</v>
      </c>
      <c r="D100" s="36" t="s">
        <v>237</v>
      </c>
      <c r="E100" s="17">
        <v>9.532</v>
      </c>
      <c r="F100" s="16" t="s">
        <v>69</v>
      </c>
      <c r="H100" s="18">
        <f t="shared" ref="H100:H108" si="16">ROUND(E100*G100, 2)</f>
        <v>0</v>
      </c>
      <c r="J100" s="18">
        <f t="shared" si="14"/>
        <v>0</v>
      </c>
      <c r="K100" s="19">
        <v>2.3628499999999999</v>
      </c>
      <c r="L100" s="19">
        <f t="shared" si="15"/>
        <v>22.522686199999999</v>
      </c>
      <c r="P100" s="16">
        <v>69</v>
      </c>
      <c r="V100" s="20" t="s">
        <v>15</v>
      </c>
      <c r="Z100" s="15" t="s">
        <v>179</v>
      </c>
    </row>
    <row r="101" spans="1:27">
      <c r="A101" s="13">
        <v>70</v>
      </c>
      <c r="B101" s="14" t="s">
        <v>68</v>
      </c>
      <c r="C101" s="15" t="s">
        <v>238</v>
      </c>
      <c r="D101" s="36" t="s">
        <v>239</v>
      </c>
      <c r="E101" s="17">
        <v>18</v>
      </c>
      <c r="F101" s="16" t="s">
        <v>151</v>
      </c>
      <c r="H101" s="18">
        <f t="shared" si="16"/>
        <v>0</v>
      </c>
      <c r="J101" s="18">
        <f t="shared" si="14"/>
        <v>0</v>
      </c>
      <c r="K101" s="19">
        <v>8.0000000000000007E-5</v>
      </c>
      <c r="L101" s="19">
        <f t="shared" si="15"/>
        <v>1.4400000000000001E-3</v>
      </c>
      <c r="P101" s="16">
        <v>70</v>
      </c>
      <c r="V101" s="20" t="s">
        <v>15</v>
      </c>
      <c r="Z101" s="15" t="s">
        <v>179</v>
      </c>
    </row>
    <row r="102" spans="1:27">
      <c r="A102" s="13">
        <v>71</v>
      </c>
      <c r="B102" s="14" t="s">
        <v>105</v>
      </c>
      <c r="C102" s="15" t="s">
        <v>240</v>
      </c>
      <c r="D102" s="36" t="s">
        <v>241</v>
      </c>
      <c r="E102" s="17">
        <v>35.549999999999997</v>
      </c>
      <c r="F102" s="16" t="s">
        <v>66</v>
      </c>
      <c r="H102" s="18">
        <f t="shared" si="16"/>
        <v>0</v>
      </c>
      <c r="J102" s="18">
        <f t="shared" si="14"/>
        <v>0</v>
      </c>
      <c r="K102" s="19">
        <v>5.5000000000000003E-4</v>
      </c>
      <c r="L102" s="19">
        <f t="shared" si="15"/>
        <v>1.95525E-2</v>
      </c>
      <c r="P102" s="16">
        <v>71</v>
      </c>
      <c r="V102" s="20" t="s">
        <v>15</v>
      </c>
      <c r="Z102" s="15" t="s">
        <v>127</v>
      </c>
    </row>
    <row r="103" spans="1:27">
      <c r="A103" s="13">
        <v>72</v>
      </c>
      <c r="B103" s="14" t="s">
        <v>105</v>
      </c>
      <c r="C103" s="15" t="s">
        <v>242</v>
      </c>
      <c r="D103" s="36" t="s">
        <v>243</v>
      </c>
      <c r="E103" s="17">
        <v>7.0179999999999998</v>
      </c>
      <c r="F103" s="16" t="s">
        <v>66</v>
      </c>
      <c r="H103" s="18">
        <f t="shared" si="16"/>
        <v>0</v>
      </c>
      <c r="J103" s="18">
        <f t="shared" si="14"/>
        <v>0</v>
      </c>
      <c r="K103" s="19">
        <v>5.5000000000000003E-4</v>
      </c>
      <c r="L103" s="19">
        <f t="shared" si="15"/>
        <v>3.8599000000000003E-3</v>
      </c>
      <c r="P103" s="16">
        <v>71</v>
      </c>
      <c r="V103" s="20" t="s">
        <v>15</v>
      </c>
      <c r="Z103" s="15" t="s">
        <v>127</v>
      </c>
    </row>
    <row r="104" spans="1:27">
      <c r="A104" s="13">
        <v>73</v>
      </c>
      <c r="B104" s="14" t="s">
        <v>244</v>
      </c>
      <c r="C104" s="15" t="s">
        <v>245</v>
      </c>
      <c r="D104" s="36" t="s">
        <v>246</v>
      </c>
      <c r="E104" s="17">
        <v>747.327</v>
      </c>
      <c r="F104" s="16" t="s">
        <v>66</v>
      </c>
      <c r="H104" s="18">
        <f t="shared" si="16"/>
        <v>0</v>
      </c>
      <c r="J104" s="18">
        <f t="shared" si="14"/>
        <v>0</v>
      </c>
      <c r="P104" s="16">
        <v>73</v>
      </c>
      <c r="V104" s="20" t="s">
        <v>15</v>
      </c>
      <c r="Z104" s="15" t="s">
        <v>247</v>
      </c>
    </row>
    <row r="105" spans="1:27">
      <c r="A105" s="13">
        <v>74</v>
      </c>
      <c r="B105" s="14" t="s">
        <v>244</v>
      </c>
      <c r="C105" s="15" t="s">
        <v>248</v>
      </c>
      <c r="D105" s="36" t="s">
        <v>249</v>
      </c>
      <c r="E105" s="17">
        <v>747.327</v>
      </c>
      <c r="F105" s="16" t="s">
        <v>66</v>
      </c>
      <c r="H105" s="18">
        <f t="shared" si="16"/>
        <v>0</v>
      </c>
      <c r="J105" s="18">
        <f t="shared" si="14"/>
        <v>0</v>
      </c>
      <c r="K105" s="19">
        <v>6.9999999999999999E-4</v>
      </c>
      <c r="L105" s="19">
        <f>E105*K105</f>
        <v>0.52312890000000001</v>
      </c>
      <c r="P105" s="16">
        <v>74</v>
      </c>
      <c r="V105" s="20" t="s">
        <v>15</v>
      </c>
      <c r="Z105" s="15" t="s">
        <v>247</v>
      </c>
    </row>
    <row r="106" spans="1:27">
      <c r="A106" s="13">
        <v>75</v>
      </c>
      <c r="B106" s="14" t="s">
        <v>244</v>
      </c>
      <c r="C106" s="15" t="s">
        <v>250</v>
      </c>
      <c r="D106" s="36" t="s">
        <v>251</v>
      </c>
      <c r="E106" s="17">
        <v>747.327</v>
      </c>
      <c r="F106" s="16" t="s">
        <v>66</v>
      </c>
      <c r="H106" s="18">
        <f t="shared" si="16"/>
        <v>0</v>
      </c>
      <c r="J106" s="18">
        <f t="shared" si="14"/>
        <v>0</v>
      </c>
      <c r="P106" s="16">
        <v>75</v>
      </c>
      <c r="V106" s="20" t="s">
        <v>15</v>
      </c>
      <c r="Z106" s="15" t="s">
        <v>247</v>
      </c>
    </row>
    <row r="107" spans="1:27">
      <c r="A107" s="13">
        <v>76</v>
      </c>
      <c r="B107" s="14" t="s">
        <v>105</v>
      </c>
      <c r="C107" s="15" t="s">
        <v>252</v>
      </c>
      <c r="D107" s="36" t="s">
        <v>253</v>
      </c>
      <c r="E107" s="17">
        <v>676.95299999999997</v>
      </c>
      <c r="F107" s="16" t="s">
        <v>66</v>
      </c>
      <c r="H107" s="18">
        <f t="shared" si="16"/>
        <v>0</v>
      </c>
      <c r="J107" s="18">
        <f t="shared" si="14"/>
        <v>0</v>
      </c>
      <c r="K107" s="19">
        <v>2.0000000000000002E-5</v>
      </c>
      <c r="L107" s="19">
        <f>E107*K107</f>
        <v>1.353906E-2</v>
      </c>
      <c r="P107" s="16">
        <v>76</v>
      </c>
      <c r="V107" s="20" t="s">
        <v>15</v>
      </c>
      <c r="Z107" s="15" t="s">
        <v>254</v>
      </c>
    </row>
    <row r="108" spans="1:27">
      <c r="A108" s="13">
        <v>77</v>
      </c>
      <c r="B108" s="14" t="s">
        <v>105</v>
      </c>
      <c r="C108" s="15" t="s">
        <v>255</v>
      </c>
      <c r="D108" s="36" t="s">
        <v>256</v>
      </c>
      <c r="E108" s="17">
        <v>26</v>
      </c>
      <c r="F108" s="16" t="s">
        <v>138</v>
      </c>
      <c r="H108" s="18">
        <f t="shared" si="16"/>
        <v>0</v>
      </c>
      <c r="J108" s="18">
        <f t="shared" si="14"/>
        <v>0</v>
      </c>
      <c r="K108" s="19">
        <v>1.392E-2</v>
      </c>
      <c r="L108" s="19">
        <f>E108*K108</f>
        <v>0.36192000000000002</v>
      </c>
      <c r="P108" s="16">
        <v>77</v>
      </c>
      <c r="V108" s="20" t="s">
        <v>15</v>
      </c>
      <c r="Z108" s="15" t="s">
        <v>254</v>
      </c>
    </row>
    <row r="109" spans="1:27">
      <c r="A109" s="13">
        <v>78</v>
      </c>
      <c r="B109" s="14" t="s">
        <v>95</v>
      </c>
      <c r="C109" s="15" t="s">
        <v>257</v>
      </c>
      <c r="D109" s="36" t="s">
        <v>258</v>
      </c>
      <c r="E109" s="17">
        <v>26</v>
      </c>
      <c r="F109" s="16" t="s">
        <v>138</v>
      </c>
      <c r="I109" s="18">
        <f>ROUND(E109*G109, 2)</f>
        <v>0</v>
      </c>
      <c r="J109" s="18">
        <f t="shared" si="14"/>
        <v>0</v>
      </c>
      <c r="P109" s="16">
        <v>78</v>
      </c>
      <c r="V109" s="20" t="s">
        <v>14</v>
      </c>
      <c r="Z109" s="15" t="s">
        <v>115</v>
      </c>
      <c r="AA109" s="15" t="s">
        <v>259</v>
      </c>
    </row>
    <row r="110" spans="1:27">
      <c r="A110" s="13">
        <v>79</v>
      </c>
      <c r="B110" s="14" t="s">
        <v>260</v>
      </c>
      <c r="C110" s="15" t="s">
        <v>261</v>
      </c>
      <c r="D110" s="36" t="s">
        <v>262</v>
      </c>
      <c r="E110" s="17">
        <v>400</v>
      </c>
      <c r="F110" s="16" t="s">
        <v>151</v>
      </c>
      <c r="H110" s="18">
        <f t="shared" ref="H110:H116" si="17">ROUND(E110*G110, 2)</f>
        <v>0</v>
      </c>
      <c r="J110" s="18">
        <f t="shared" si="14"/>
        <v>0</v>
      </c>
      <c r="K110" s="19">
        <v>5.0000000000000001E-4</v>
      </c>
      <c r="L110" s="19">
        <f>E110*K110</f>
        <v>0.2</v>
      </c>
      <c r="M110" s="17">
        <v>2E-3</v>
      </c>
      <c r="N110" s="17">
        <f>E110*M110</f>
        <v>0.8</v>
      </c>
      <c r="P110" s="16">
        <v>140</v>
      </c>
      <c r="V110" s="20" t="s">
        <v>15</v>
      </c>
      <c r="Z110" s="15" t="s">
        <v>67</v>
      </c>
    </row>
    <row r="111" spans="1:27">
      <c r="A111" s="13">
        <v>80</v>
      </c>
      <c r="B111" s="14" t="s">
        <v>68</v>
      </c>
      <c r="C111" s="15" t="s">
        <v>263</v>
      </c>
      <c r="D111" s="36" t="s">
        <v>264</v>
      </c>
      <c r="E111" s="17">
        <v>353.72899999999998</v>
      </c>
      <c r="F111" s="16" t="s">
        <v>98</v>
      </c>
      <c r="H111" s="18">
        <f t="shared" si="17"/>
        <v>0</v>
      </c>
      <c r="J111" s="18">
        <f t="shared" si="14"/>
        <v>0</v>
      </c>
      <c r="P111" s="16">
        <v>81</v>
      </c>
      <c r="V111" s="20" t="s">
        <v>15</v>
      </c>
      <c r="Z111" s="15" t="s">
        <v>67</v>
      </c>
    </row>
    <row r="112" spans="1:27">
      <c r="A112" s="13">
        <v>81</v>
      </c>
      <c r="B112" s="14" t="s">
        <v>68</v>
      </c>
      <c r="C112" s="15" t="s">
        <v>265</v>
      </c>
      <c r="D112" s="36" t="s">
        <v>266</v>
      </c>
      <c r="E112" s="17">
        <v>353.72899999999998</v>
      </c>
      <c r="F112" s="16" t="s">
        <v>98</v>
      </c>
      <c r="H112" s="18">
        <f t="shared" si="17"/>
        <v>0</v>
      </c>
      <c r="J112" s="18">
        <f t="shared" si="14"/>
        <v>0</v>
      </c>
      <c r="P112" s="16">
        <v>82</v>
      </c>
      <c r="V112" s="20" t="s">
        <v>15</v>
      </c>
      <c r="Z112" s="15" t="s">
        <v>67</v>
      </c>
    </row>
    <row r="113" spans="1:27">
      <c r="A113" s="13">
        <v>82</v>
      </c>
      <c r="B113" s="14" t="s">
        <v>68</v>
      </c>
      <c r="C113" s="15" t="s">
        <v>267</v>
      </c>
      <c r="D113" s="36" t="s">
        <v>268</v>
      </c>
      <c r="E113" s="17">
        <v>3537.29</v>
      </c>
      <c r="F113" s="16" t="s">
        <v>98</v>
      </c>
      <c r="H113" s="18">
        <f t="shared" si="17"/>
        <v>0</v>
      </c>
      <c r="J113" s="18">
        <f t="shared" si="14"/>
        <v>0</v>
      </c>
      <c r="P113" s="16">
        <v>83</v>
      </c>
      <c r="V113" s="20" t="s">
        <v>15</v>
      </c>
      <c r="Z113" s="15" t="s">
        <v>67</v>
      </c>
    </row>
    <row r="114" spans="1:27">
      <c r="A114" s="13">
        <v>83</v>
      </c>
      <c r="B114" s="14" t="s">
        <v>68</v>
      </c>
      <c r="C114" s="15" t="s">
        <v>269</v>
      </c>
      <c r="D114" s="36" t="s">
        <v>270</v>
      </c>
      <c r="E114" s="17">
        <v>353.72899999999998</v>
      </c>
      <c r="F114" s="16" t="s">
        <v>98</v>
      </c>
      <c r="H114" s="18">
        <f t="shared" si="17"/>
        <v>0</v>
      </c>
      <c r="J114" s="18">
        <f t="shared" si="14"/>
        <v>0</v>
      </c>
      <c r="P114" s="16">
        <v>84</v>
      </c>
      <c r="V114" s="20" t="s">
        <v>15</v>
      </c>
      <c r="Z114" s="15" t="s">
        <v>67</v>
      </c>
    </row>
    <row r="115" spans="1:27" ht="25.5">
      <c r="A115" s="13">
        <v>84</v>
      </c>
      <c r="B115" s="14" t="s">
        <v>68</v>
      </c>
      <c r="C115" s="15" t="s">
        <v>271</v>
      </c>
      <c r="D115" s="36" t="s">
        <v>272</v>
      </c>
      <c r="E115" s="17">
        <v>353.72899999999998</v>
      </c>
      <c r="F115" s="16" t="s">
        <v>98</v>
      </c>
      <c r="H115" s="18">
        <f t="shared" si="17"/>
        <v>0</v>
      </c>
      <c r="J115" s="18">
        <f t="shared" si="14"/>
        <v>0</v>
      </c>
      <c r="K115" s="19">
        <v>1</v>
      </c>
      <c r="L115" s="19">
        <f>E115*K115</f>
        <v>353.72899999999998</v>
      </c>
      <c r="P115" s="16">
        <v>85</v>
      </c>
      <c r="V115" s="20" t="s">
        <v>15</v>
      </c>
      <c r="Z115" s="15" t="s">
        <v>273</v>
      </c>
    </row>
    <row r="116" spans="1:27">
      <c r="A116" s="13">
        <v>85</v>
      </c>
      <c r="B116" s="14" t="s">
        <v>105</v>
      </c>
      <c r="C116" s="15" t="s">
        <v>274</v>
      </c>
      <c r="D116" s="36" t="s">
        <v>275</v>
      </c>
      <c r="E116" s="17">
        <v>1672.0419999999999</v>
      </c>
      <c r="F116" s="16" t="s">
        <v>98</v>
      </c>
      <c r="H116" s="18">
        <f t="shared" si="17"/>
        <v>0</v>
      </c>
      <c r="J116" s="18">
        <f t="shared" si="14"/>
        <v>0</v>
      </c>
      <c r="P116" s="16">
        <v>86</v>
      </c>
      <c r="V116" s="20" t="s">
        <v>15</v>
      </c>
      <c r="Z116" s="15" t="s">
        <v>276</v>
      </c>
    </row>
    <row r="117" spans="1:27">
      <c r="D117" s="38" t="s">
        <v>277</v>
      </c>
      <c r="E117" s="39">
        <f>J117</f>
        <v>0</v>
      </c>
      <c r="H117" s="39">
        <f>SUM(H97:H116)</f>
        <v>0</v>
      </c>
      <c r="I117" s="39">
        <f>SUM(I97:I116)</f>
        <v>0</v>
      </c>
      <c r="J117" s="39">
        <f>SUM(J97:J116)</f>
        <v>0</v>
      </c>
      <c r="L117" s="40">
        <f>SUM(L97:L116)</f>
        <v>392.04746116000001</v>
      </c>
      <c r="N117" s="41">
        <f>SUM(N97:N116)</f>
        <v>0.8</v>
      </c>
      <c r="W117" s="17">
        <f>SUM(W97:W116)</f>
        <v>0</v>
      </c>
    </row>
    <row r="119" spans="1:27">
      <c r="D119" s="38" t="s">
        <v>278</v>
      </c>
      <c r="E119" s="41">
        <f>J119</f>
        <v>0</v>
      </c>
      <c r="H119" s="39">
        <f>+H29+H40+H55+H64+H73+H95+H117</f>
        <v>0</v>
      </c>
      <c r="I119" s="39">
        <f>+I29+I40+I55+I64+I73+I95+I117</f>
        <v>0</v>
      </c>
      <c r="J119" s="39">
        <f>+J29+J40+J55+J64+J73+J95+J117</f>
        <v>0</v>
      </c>
      <c r="L119" s="40">
        <f>+L29+L40+L55+L64+L73+L95+L117</f>
        <v>2194.9557616599996</v>
      </c>
      <c r="N119" s="41">
        <f>+N29+N40+N55+N64+N73+N95+N117</f>
        <v>319.17899000000006</v>
      </c>
      <c r="W119" s="17">
        <f>+W29+W40+W55+W64+W73+W95+W117</f>
        <v>0</v>
      </c>
    </row>
    <row r="121" spans="1:27">
      <c r="B121" s="37" t="s">
        <v>279</v>
      </c>
    </row>
    <row r="122" spans="1:27">
      <c r="B122" s="15" t="s">
        <v>280</v>
      </c>
    </row>
    <row r="123" spans="1:27" ht="25.5">
      <c r="A123" s="13">
        <v>86</v>
      </c>
      <c r="B123" s="14" t="s">
        <v>281</v>
      </c>
      <c r="C123" s="15" t="s">
        <v>282</v>
      </c>
      <c r="D123" s="36" t="s">
        <v>283</v>
      </c>
      <c r="E123" s="17">
        <v>694.68600000000004</v>
      </c>
      <c r="F123" s="16" t="s">
        <v>66</v>
      </c>
      <c r="H123" s="18">
        <f>ROUND(E123*G123, 2)</f>
        <v>0</v>
      </c>
      <c r="J123" s="18">
        <f t="shared" ref="J123:J133" si="18">ROUND(E123*G123, 2)</f>
        <v>0</v>
      </c>
      <c r="P123" s="16">
        <v>87</v>
      </c>
      <c r="V123" s="20" t="s">
        <v>284</v>
      </c>
      <c r="Z123" s="15" t="s">
        <v>285</v>
      </c>
    </row>
    <row r="124" spans="1:27">
      <c r="A124" s="13">
        <v>87</v>
      </c>
      <c r="B124" s="14" t="s">
        <v>95</v>
      </c>
      <c r="C124" s="15" t="s">
        <v>286</v>
      </c>
      <c r="D124" s="36" t="s">
        <v>287</v>
      </c>
      <c r="E124" s="17">
        <v>0.30199999999999999</v>
      </c>
      <c r="F124" s="16" t="s">
        <v>98</v>
      </c>
      <c r="I124" s="18">
        <f>ROUND(E124*G124, 2)</f>
        <v>0</v>
      </c>
      <c r="J124" s="18">
        <f t="shared" si="18"/>
        <v>0</v>
      </c>
      <c r="K124" s="19">
        <v>1</v>
      </c>
      <c r="L124" s="19">
        <f t="shared" ref="L124:L131" si="19">E124*K124</f>
        <v>0.30199999999999999</v>
      </c>
      <c r="P124" s="16">
        <v>88</v>
      </c>
      <c r="V124" s="20" t="s">
        <v>14</v>
      </c>
      <c r="Z124" s="15" t="s">
        <v>288</v>
      </c>
      <c r="AA124" s="15" t="s">
        <v>100</v>
      </c>
    </row>
    <row r="125" spans="1:27">
      <c r="A125" s="13">
        <v>88</v>
      </c>
      <c r="B125" s="14" t="s">
        <v>281</v>
      </c>
      <c r="C125" s="15" t="s">
        <v>289</v>
      </c>
      <c r="D125" s="36" t="s">
        <v>290</v>
      </c>
      <c r="E125" s="17">
        <v>64.600999999999999</v>
      </c>
      <c r="F125" s="16" t="s">
        <v>66</v>
      </c>
      <c r="H125" s="18">
        <f>ROUND(E125*G125, 2)</f>
        <v>0</v>
      </c>
      <c r="J125" s="18">
        <f t="shared" si="18"/>
        <v>0</v>
      </c>
      <c r="K125" s="19">
        <v>1.7000000000000001E-4</v>
      </c>
      <c r="L125" s="19">
        <f t="shared" si="19"/>
        <v>1.0982170000000001E-2</v>
      </c>
      <c r="P125" s="16">
        <v>89</v>
      </c>
      <c r="V125" s="20" t="s">
        <v>284</v>
      </c>
      <c r="Z125" s="15" t="s">
        <v>285</v>
      </c>
    </row>
    <row r="126" spans="1:27">
      <c r="A126" s="13">
        <v>89</v>
      </c>
      <c r="B126" s="14" t="s">
        <v>95</v>
      </c>
      <c r="C126" s="15" t="s">
        <v>286</v>
      </c>
      <c r="D126" s="36" t="s">
        <v>287</v>
      </c>
      <c r="E126" s="17">
        <v>2.9000000000000001E-2</v>
      </c>
      <c r="F126" s="16" t="s">
        <v>98</v>
      </c>
      <c r="I126" s="18">
        <f>ROUND(E126*G126, 2)</f>
        <v>0</v>
      </c>
      <c r="J126" s="18">
        <f t="shared" si="18"/>
        <v>0</v>
      </c>
      <c r="K126" s="19">
        <v>1</v>
      </c>
      <c r="L126" s="19">
        <f t="shared" si="19"/>
        <v>2.9000000000000001E-2</v>
      </c>
      <c r="P126" s="16">
        <v>90</v>
      </c>
      <c r="V126" s="20" t="s">
        <v>14</v>
      </c>
      <c r="Z126" s="15" t="s">
        <v>288</v>
      </c>
      <c r="AA126" s="15" t="s">
        <v>100</v>
      </c>
    </row>
    <row r="127" spans="1:27">
      <c r="A127" s="13">
        <v>90</v>
      </c>
      <c r="B127" s="14" t="s">
        <v>281</v>
      </c>
      <c r="C127" s="15" t="s">
        <v>291</v>
      </c>
      <c r="D127" s="36" t="s">
        <v>292</v>
      </c>
      <c r="E127" s="17">
        <v>694.68600000000004</v>
      </c>
      <c r="F127" s="16" t="s">
        <v>66</v>
      </c>
      <c r="H127" s="18">
        <f>ROUND(E127*G127, 2)</f>
        <v>0</v>
      </c>
      <c r="J127" s="18">
        <f t="shared" si="18"/>
        <v>0</v>
      </c>
      <c r="K127" s="19">
        <v>4.0000000000000002E-4</v>
      </c>
      <c r="L127" s="19">
        <f t="shared" si="19"/>
        <v>0.27787440000000002</v>
      </c>
      <c r="P127" s="16">
        <v>91</v>
      </c>
      <c r="V127" s="20" t="s">
        <v>284</v>
      </c>
      <c r="Z127" s="15" t="s">
        <v>285</v>
      </c>
    </row>
    <row r="128" spans="1:27">
      <c r="A128" s="13">
        <v>91</v>
      </c>
      <c r="B128" s="14" t="s">
        <v>95</v>
      </c>
      <c r="C128" s="15" t="s">
        <v>293</v>
      </c>
      <c r="D128" s="36" t="s">
        <v>294</v>
      </c>
      <c r="E128" s="17">
        <v>795.88900000000001</v>
      </c>
      <c r="F128" s="16" t="s">
        <v>66</v>
      </c>
      <c r="I128" s="18">
        <f>ROUND(E128*G128, 2)</f>
        <v>0</v>
      </c>
      <c r="J128" s="18">
        <f t="shared" si="18"/>
        <v>0</v>
      </c>
      <c r="K128" s="19">
        <v>3.8800000000000002E-3</v>
      </c>
      <c r="L128" s="19">
        <f t="shared" si="19"/>
        <v>3.0880493200000001</v>
      </c>
      <c r="P128" s="16">
        <v>92</v>
      </c>
      <c r="V128" s="20" t="s">
        <v>14</v>
      </c>
      <c r="Z128" s="15" t="s">
        <v>295</v>
      </c>
      <c r="AA128" s="15" t="s">
        <v>100</v>
      </c>
    </row>
    <row r="129" spans="1:27">
      <c r="A129" s="13">
        <v>92</v>
      </c>
      <c r="B129" s="14" t="s">
        <v>281</v>
      </c>
      <c r="C129" s="15" t="s">
        <v>296</v>
      </c>
      <c r="D129" s="36" t="s">
        <v>297</v>
      </c>
      <c r="E129" s="17">
        <v>72.600999999999999</v>
      </c>
      <c r="F129" s="16" t="s">
        <v>66</v>
      </c>
      <c r="H129" s="18">
        <f>ROUND(E129*G129, 2)</f>
        <v>0</v>
      </c>
      <c r="J129" s="18">
        <f t="shared" si="18"/>
        <v>0</v>
      </c>
      <c r="K129" s="19">
        <v>5.6999999999999998E-4</v>
      </c>
      <c r="L129" s="19">
        <f t="shared" si="19"/>
        <v>4.138257E-2</v>
      </c>
      <c r="P129" s="16">
        <v>93</v>
      </c>
      <c r="V129" s="20" t="s">
        <v>284</v>
      </c>
      <c r="Z129" s="15" t="s">
        <v>285</v>
      </c>
    </row>
    <row r="130" spans="1:27">
      <c r="A130" s="13">
        <v>93</v>
      </c>
      <c r="B130" s="14" t="s">
        <v>95</v>
      </c>
      <c r="C130" s="15" t="s">
        <v>298</v>
      </c>
      <c r="D130" s="36" t="s">
        <v>299</v>
      </c>
      <c r="E130" s="17">
        <v>85.521000000000001</v>
      </c>
      <c r="F130" s="16" t="s">
        <v>66</v>
      </c>
      <c r="I130" s="18">
        <f>ROUND(E130*G130, 2)</f>
        <v>0</v>
      </c>
      <c r="J130" s="18">
        <f t="shared" si="18"/>
        <v>0</v>
      </c>
      <c r="K130" s="19">
        <v>4.8500000000000001E-3</v>
      </c>
      <c r="L130" s="19">
        <f t="shared" si="19"/>
        <v>0.41477685000000003</v>
      </c>
      <c r="P130" s="16">
        <v>94</v>
      </c>
      <c r="V130" s="20" t="s">
        <v>14</v>
      </c>
      <c r="Z130" s="15" t="s">
        <v>295</v>
      </c>
      <c r="AA130" s="15" t="s">
        <v>100</v>
      </c>
    </row>
    <row r="131" spans="1:27">
      <c r="A131" s="13">
        <v>94</v>
      </c>
      <c r="B131" s="14" t="s">
        <v>281</v>
      </c>
      <c r="C131" s="15" t="s">
        <v>300</v>
      </c>
      <c r="D131" s="36" t="s">
        <v>301</v>
      </c>
      <c r="E131" s="17">
        <v>152.30199999999999</v>
      </c>
      <c r="F131" s="16" t="s">
        <v>66</v>
      </c>
      <c r="H131" s="18">
        <f>ROUND(E131*G131, 2)</f>
        <v>0</v>
      </c>
      <c r="J131" s="18">
        <f t="shared" si="18"/>
        <v>0</v>
      </c>
      <c r="K131" s="19">
        <v>2.3000000000000001E-4</v>
      </c>
      <c r="L131" s="19">
        <f t="shared" si="19"/>
        <v>3.5029459999999998E-2</v>
      </c>
      <c r="P131" s="16">
        <v>95</v>
      </c>
      <c r="V131" s="20" t="s">
        <v>284</v>
      </c>
      <c r="Z131" s="15" t="s">
        <v>285</v>
      </c>
    </row>
    <row r="132" spans="1:27">
      <c r="A132" s="13">
        <v>95</v>
      </c>
      <c r="B132" s="14" t="s">
        <v>95</v>
      </c>
      <c r="C132" s="15" t="s">
        <v>302</v>
      </c>
      <c r="D132" s="36" t="s">
        <v>303</v>
      </c>
      <c r="E132" s="17">
        <v>179.27</v>
      </c>
      <c r="F132" s="16" t="s">
        <v>66</v>
      </c>
      <c r="I132" s="18">
        <f>ROUND(E132*G132, 2)</f>
        <v>0</v>
      </c>
      <c r="J132" s="18">
        <f t="shared" si="18"/>
        <v>0</v>
      </c>
      <c r="P132" s="16">
        <v>96</v>
      </c>
      <c r="V132" s="20" t="s">
        <v>14</v>
      </c>
      <c r="Z132" s="15" t="s">
        <v>304</v>
      </c>
      <c r="AA132" s="15" t="s">
        <v>305</v>
      </c>
    </row>
    <row r="133" spans="1:27">
      <c r="A133" s="13">
        <v>96</v>
      </c>
      <c r="B133" s="14" t="s">
        <v>281</v>
      </c>
      <c r="C133" s="15" t="s">
        <v>306</v>
      </c>
      <c r="D133" s="36" t="s">
        <v>307</v>
      </c>
      <c r="E133" s="17">
        <v>70.289000000000001</v>
      </c>
      <c r="F133" s="16" t="s">
        <v>48</v>
      </c>
      <c r="H133" s="18">
        <f>ROUND(E133*G133, 2)</f>
        <v>0</v>
      </c>
      <c r="J133" s="18">
        <f t="shared" si="18"/>
        <v>0</v>
      </c>
      <c r="P133" s="16">
        <v>97</v>
      </c>
      <c r="V133" s="20" t="s">
        <v>284</v>
      </c>
      <c r="Z133" s="15" t="s">
        <v>285</v>
      </c>
    </row>
    <row r="134" spans="1:27">
      <c r="D134" s="38" t="s">
        <v>308</v>
      </c>
      <c r="E134" s="39">
        <f>J134</f>
        <v>0</v>
      </c>
      <c r="H134" s="39">
        <f>SUM(H121:H133)</f>
        <v>0</v>
      </c>
      <c r="I134" s="39">
        <f>SUM(I121:I133)</f>
        <v>0</v>
      </c>
      <c r="J134" s="39">
        <f>SUM(J121:J133)</f>
        <v>0</v>
      </c>
      <c r="L134" s="40">
        <f>SUM(L121:L133)</f>
        <v>4.1990947700000003</v>
      </c>
      <c r="N134" s="41">
        <f>SUM(N121:N133)</f>
        <v>0</v>
      </c>
      <c r="W134" s="17">
        <f>SUM(W121:W133)</f>
        <v>0</v>
      </c>
    </row>
    <row r="136" spans="1:27">
      <c r="B136" s="15" t="s">
        <v>309</v>
      </c>
    </row>
    <row r="137" spans="1:27">
      <c r="A137" s="13">
        <v>97</v>
      </c>
      <c r="B137" s="14" t="s">
        <v>310</v>
      </c>
      <c r="C137" s="15" t="s">
        <v>311</v>
      </c>
      <c r="D137" s="36" t="s">
        <v>312</v>
      </c>
      <c r="E137" s="17">
        <v>664.11199999999997</v>
      </c>
      <c r="F137" s="16" t="s">
        <v>66</v>
      </c>
      <c r="H137" s="18">
        <f>ROUND(E137*G137, 2)</f>
        <v>0</v>
      </c>
      <c r="J137" s="18">
        <f>ROUND(E137*G137, 2)</f>
        <v>0</v>
      </c>
      <c r="K137" s="19">
        <v>3.0000000000000001E-5</v>
      </c>
      <c r="L137" s="19">
        <f>E137*K137</f>
        <v>1.9923360000000001E-2</v>
      </c>
      <c r="P137" s="16">
        <v>98</v>
      </c>
      <c r="V137" s="20" t="s">
        <v>284</v>
      </c>
      <c r="Z137" s="15" t="s">
        <v>313</v>
      </c>
    </row>
    <row r="138" spans="1:27">
      <c r="A138" s="13">
        <v>98</v>
      </c>
      <c r="B138" s="14" t="s">
        <v>95</v>
      </c>
      <c r="C138" s="15" t="s">
        <v>314</v>
      </c>
      <c r="D138" s="36" t="s">
        <v>315</v>
      </c>
      <c r="E138" s="17">
        <v>740.28499999999997</v>
      </c>
      <c r="F138" s="16" t="s">
        <v>66</v>
      </c>
      <c r="I138" s="18">
        <f>ROUND(E138*G138, 2)</f>
        <v>0</v>
      </c>
      <c r="J138" s="18">
        <f>ROUND(E138*G138, 2)</f>
        <v>0</v>
      </c>
      <c r="P138" s="16">
        <v>99</v>
      </c>
      <c r="V138" s="20" t="s">
        <v>14</v>
      </c>
      <c r="Z138" s="15" t="s">
        <v>115</v>
      </c>
      <c r="AA138" s="15" t="s">
        <v>100</v>
      </c>
    </row>
    <row r="139" spans="1:27">
      <c r="A139" s="13">
        <v>99</v>
      </c>
      <c r="B139" s="14" t="s">
        <v>310</v>
      </c>
      <c r="C139" s="15" t="s">
        <v>316</v>
      </c>
      <c r="D139" s="36" t="s">
        <v>317</v>
      </c>
      <c r="E139" s="17">
        <v>663.11199999999997</v>
      </c>
      <c r="F139" s="16" t="s">
        <v>66</v>
      </c>
      <c r="H139" s="18">
        <f>ROUND(E139*G139, 2)</f>
        <v>0</v>
      </c>
      <c r="J139" s="18">
        <f>ROUND(E139*G139, 2)</f>
        <v>0</v>
      </c>
      <c r="K139" s="19">
        <v>3.0000000000000001E-5</v>
      </c>
      <c r="L139" s="19">
        <f>E139*K139</f>
        <v>1.9893359999999999E-2</v>
      </c>
      <c r="P139" s="16">
        <v>100</v>
      </c>
      <c r="V139" s="20" t="s">
        <v>284</v>
      </c>
      <c r="Z139" s="15" t="s">
        <v>313</v>
      </c>
    </row>
    <row r="140" spans="1:27">
      <c r="A140" s="13">
        <v>100</v>
      </c>
      <c r="B140" s="14" t="s">
        <v>95</v>
      </c>
      <c r="C140" s="15" t="s">
        <v>318</v>
      </c>
      <c r="D140" s="36" t="s">
        <v>319</v>
      </c>
      <c r="E140" s="17">
        <v>695.26800000000003</v>
      </c>
      <c r="F140" s="16" t="s">
        <v>66</v>
      </c>
      <c r="I140" s="18">
        <f>ROUND(E140*G140, 2)</f>
        <v>0</v>
      </c>
      <c r="J140" s="18">
        <f>ROUND(E140*G140, 2)</f>
        <v>0</v>
      </c>
      <c r="K140" s="19">
        <v>2.9999999999999997E-4</v>
      </c>
      <c r="L140" s="19">
        <f>E140*K140</f>
        <v>0.2085804</v>
      </c>
      <c r="P140" s="16">
        <v>101</v>
      </c>
      <c r="V140" s="20" t="s">
        <v>14</v>
      </c>
      <c r="Z140" s="15" t="s">
        <v>320</v>
      </c>
      <c r="AA140" s="15" t="s">
        <v>100</v>
      </c>
    </row>
    <row r="141" spans="1:27">
      <c r="A141" s="13">
        <v>101</v>
      </c>
      <c r="B141" s="14" t="s">
        <v>310</v>
      </c>
      <c r="C141" s="15" t="s">
        <v>321</v>
      </c>
      <c r="D141" s="36" t="s">
        <v>322</v>
      </c>
      <c r="E141" s="17">
        <v>3315.56</v>
      </c>
      <c r="F141" s="16" t="s">
        <v>138</v>
      </c>
      <c r="H141" s="18">
        <f>ROUND(E141*G141, 2)</f>
        <v>0</v>
      </c>
      <c r="J141" s="18">
        <f>ROUND(E141*G141, 2)</f>
        <v>0</v>
      </c>
      <c r="K141" s="19">
        <v>1.0000000000000001E-5</v>
      </c>
      <c r="L141" s="19">
        <f>E141*K141</f>
        <v>3.31556E-2</v>
      </c>
      <c r="P141" s="16">
        <v>102</v>
      </c>
      <c r="V141" s="20" t="s">
        <v>284</v>
      </c>
      <c r="Z141" s="15" t="s">
        <v>313</v>
      </c>
    </row>
    <row r="142" spans="1:27">
      <c r="D142" s="38" t="s">
        <v>323</v>
      </c>
      <c r="E142" s="39">
        <f>J142</f>
        <v>0</v>
      </c>
      <c r="H142" s="39">
        <f>SUM(H136:H141)</f>
        <v>0</v>
      </c>
      <c r="I142" s="39">
        <f>SUM(I136:I141)</f>
        <v>0</v>
      </c>
      <c r="J142" s="39">
        <f>SUM(J136:J141)</f>
        <v>0</v>
      </c>
      <c r="L142" s="40">
        <f>SUM(L136:L141)</f>
        <v>0.28155271999999998</v>
      </c>
      <c r="N142" s="41">
        <f>SUM(N136:N141)</f>
        <v>0</v>
      </c>
      <c r="W142" s="17">
        <f>SUM(W136:W141)</f>
        <v>0</v>
      </c>
    </row>
    <row r="144" spans="1:27">
      <c r="B144" s="15" t="s">
        <v>324</v>
      </c>
    </row>
    <row r="145" spans="1:27" ht="25.5">
      <c r="A145" s="13">
        <v>102</v>
      </c>
      <c r="B145" s="14" t="s">
        <v>325</v>
      </c>
      <c r="C145" s="15" t="s">
        <v>326</v>
      </c>
      <c r="D145" s="36" t="s">
        <v>327</v>
      </c>
      <c r="E145" s="17">
        <v>149.30199999999999</v>
      </c>
      <c r="F145" s="16" t="s">
        <v>66</v>
      </c>
      <c r="H145" s="18">
        <f>ROUND(E145*G145, 2)</f>
        <v>0</v>
      </c>
      <c r="J145" s="18">
        <f t="shared" ref="J145:J153" si="20">ROUND(E145*G145, 2)</f>
        <v>0</v>
      </c>
      <c r="K145" s="19">
        <v>9.8300000000000002E-3</v>
      </c>
      <c r="L145" s="19">
        <f>E145*K145</f>
        <v>1.46763866</v>
      </c>
      <c r="P145" s="16">
        <v>103</v>
      </c>
      <c r="V145" s="20" t="s">
        <v>284</v>
      </c>
      <c r="Z145" s="15" t="s">
        <v>328</v>
      </c>
    </row>
    <row r="146" spans="1:27">
      <c r="A146" s="13">
        <v>103</v>
      </c>
      <c r="B146" s="14" t="s">
        <v>95</v>
      </c>
      <c r="C146" s="15" t="s">
        <v>329</v>
      </c>
      <c r="D146" s="36" t="s">
        <v>330</v>
      </c>
      <c r="E146" s="17">
        <v>152.048</v>
      </c>
      <c r="F146" s="16" t="s">
        <v>66</v>
      </c>
      <c r="I146" s="18">
        <f>ROUND(E146*G146, 2)</f>
        <v>0</v>
      </c>
      <c r="J146" s="18">
        <f t="shared" si="20"/>
        <v>0</v>
      </c>
      <c r="P146" s="16">
        <v>104</v>
      </c>
      <c r="V146" s="20" t="s">
        <v>14</v>
      </c>
      <c r="Z146" s="15" t="s">
        <v>304</v>
      </c>
      <c r="AA146" s="15" t="s">
        <v>100</v>
      </c>
    </row>
    <row r="147" spans="1:27">
      <c r="A147" s="13">
        <v>104</v>
      </c>
      <c r="B147" s="14" t="s">
        <v>325</v>
      </c>
      <c r="C147" s="15" t="s">
        <v>331</v>
      </c>
      <c r="D147" s="36" t="s">
        <v>332</v>
      </c>
      <c r="E147" s="17">
        <v>52.506</v>
      </c>
      <c r="F147" s="16" t="s">
        <v>66</v>
      </c>
      <c r="H147" s="18">
        <f>ROUND(E147*G147, 2)</f>
        <v>0</v>
      </c>
      <c r="J147" s="18">
        <f t="shared" si="20"/>
        <v>0</v>
      </c>
      <c r="K147" s="19">
        <v>1E-3</v>
      </c>
      <c r="L147" s="19">
        <f>E147*K147</f>
        <v>5.2506000000000004E-2</v>
      </c>
      <c r="P147" s="16">
        <v>105</v>
      </c>
      <c r="V147" s="20" t="s">
        <v>284</v>
      </c>
      <c r="Z147" s="15" t="s">
        <v>328</v>
      </c>
    </row>
    <row r="148" spans="1:27" ht="25.5">
      <c r="A148" s="13">
        <v>105</v>
      </c>
      <c r="B148" s="14" t="s">
        <v>95</v>
      </c>
      <c r="C148" s="15" t="s">
        <v>333</v>
      </c>
      <c r="D148" s="36" t="s">
        <v>334</v>
      </c>
      <c r="E148" s="17">
        <v>59.396000000000001</v>
      </c>
      <c r="F148" s="16" t="s">
        <v>66</v>
      </c>
      <c r="I148" s="18">
        <f>ROUND(E148*G148, 2)</f>
        <v>0</v>
      </c>
      <c r="J148" s="18">
        <f t="shared" si="20"/>
        <v>0</v>
      </c>
      <c r="P148" s="16">
        <v>106</v>
      </c>
      <c r="V148" s="20" t="s">
        <v>14</v>
      </c>
      <c r="Z148" s="15" t="s">
        <v>304</v>
      </c>
      <c r="AA148" s="15" t="s">
        <v>100</v>
      </c>
    </row>
    <row r="149" spans="1:27">
      <c r="A149" s="13">
        <v>106</v>
      </c>
      <c r="B149" s="14" t="s">
        <v>325</v>
      </c>
      <c r="C149" s="15" t="s">
        <v>335</v>
      </c>
      <c r="D149" s="36" t="s">
        <v>336</v>
      </c>
      <c r="E149" s="17">
        <v>650.75</v>
      </c>
      <c r="F149" s="16" t="s">
        <v>66</v>
      </c>
      <c r="H149" s="18">
        <f>ROUND(E149*G149, 2)</f>
        <v>0</v>
      </c>
      <c r="J149" s="18">
        <f t="shared" si="20"/>
        <v>0</v>
      </c>
      <c r="P149" s="16">
        <v>107</v>
      </c>
      <c r="V149" s="20" t="s">
        <v>284</v>
      </c>
      <c r="Z149" s="15" t="s">
        <v>328</v>
      </c>
    </row>
    <row r="150" spans="1:27">
      <c r="A150" s="13">
        <v>107</v>
      </c>
      <c r="B150" s="14" t="s">
        <v>95</v>
      </c>
      <c r="C150" s="15" t="s">
        <v>337</v>
      </c>
      <c r="D150" s="36" t="s">
        <v>338</v>
      </c>
      <c r="E150" s="17">
        <v>71.417000000000002</v>
      </c>
      <c r="F150" s="16" t="s">
        <v>69</v>
      </c>
      <c r="I150" s="18">
        <f>ROUND(E150*G150, 2)</f>
        <v>0</v>
      </c>
      <c r="J150" s="18">
        <f t="shared" si="20"/>
        <v>0</v>
      </c>
      <c r="P150" s="16">
        <v>108</v>
      </c>
      <c r="V150" s="20" t="s">
        <v>14</v>
      </c>
      <c r="Z150" s="15" t="s">
        <v>115</v>
      </c>
      <c r="AA150" s="15" t="s">
        <v>100</v>
      </c>
    </row>
    <row r="151" spans="1:27" ht="25.5">
      <c r="A151" s="13">
        <v>108</v>
      </c>
      <c r="B151" s="14" t="s">
        <v>95</v>
      </c>
      <c r="C151" s="15" t="s">
        <v>339</v>
      </c>
      <c r="D151" s="36" t="s">
        <v>340</v>
      </c>
      <c r="E151" s="17">
        <v>653.16499999999996</v>
      </c>
      <c r="F151" s="16" t="s">
        <v>66</v>
      </c>
      <c r="I151" s="18">
        <f>ROUND(E151*G151, 2)</f>
        <v>0</v>
      </c>
      <c r="J151" s="18">
        <f t="shared" si="20"/>
        <v>0</v>
      </c>
      <c r="P151" s="16">
        <v>109</v>
      </c>
      <c r="V151" s="20" t="s">
        <v>14</v>
      </c>
      <c r="Z151" s="15" t="s">
        <v>304</v>
      </c>
      <c r="AA151" s="15" t="s">
        <v>100</v>
      </c>
    </row>
    <row r="152" spans="1:27" ht="25.5">
      <c r="A152" s="13">
        <v>109</v>
      </c>
      <c r="B152" s="14" t="s">
        <v>325</v>
      </c>
      <c r="C152" s="15" t="s">
        <v>341</v>
      </c>
      <c r="D152" s="36" t="s">
        <v>342</v>
      </c>
      <c r="E152" s="17">
        <v>640.75</v>
      </c>
      <c r="F152" s="16" t="s">
        <v>66</v>
      </c>
      <c r="H152" s="18">
        <f>ROUND(E152*G152, 2)</f>
        <v>0</v>
      </c>
      <c r="J152" s="18">
        <f t="shared" si="20"/>
        <v>0</v>
      </c>
      <c r="K152" s="19">
        <v>6.9999999999999994E-5</v>
      </c>
      <c r="L152" s="19">
        <f>E152*K152</f>
        <v>4.4852499999999997E-2</v>
      </c>
      <c r="P152" s="16">
        <v>110</v>
      </c>
      <c r="V152" s="20" t="s">
        <v>284</v>
      </c>
      <c r="Z152" s="15" t="s">
        <v>328</v>
      </c>
    </row>
    <row r="153" spans="1:27">
      <c r="A153" s="13">
        <v>110</v>
      </c>
      <c r="B153" s="14" t="s">
        <v>325</v>
      </c>
      <c r="C153" s="15" t="s">
        <v>343</v>
      </c>
      <c r="D153" s="36" t="s">
        <v>344</v>
      </c>
      <c r="E153" s="17">
        <v>159.398</v>
      </c>
      <c r="F153" s="16" t="s">
        <v>48</v>
      </c>
      <c r="H153" s="18">
        <f>ROUND(E153*G153, 2)</f>
        <v>0</v>
      </c>
      <c r="J153" s="18">
        <f t="shared" si="20"/>
        <v>0</v>
      </c>
      <c r="P153" s="16">
        <v>111</v>
      </c>
      <c r="V153" s="20" t="s">
        <v>284</v>
      </c>
      <c r="Z153" s="15" t="s">
        <v>328</v>
      </c>
    </row>
    <row r="154" spans="1:27">
      <c r="D154" s="38" t="s">
        <v>345</v>
      </c>
      <c r="E154" s="39">
        <f>J154</f>
        <v>0</v>
      </c>
      <c r="H154" s="39">
        <f>SUM(H144:H153)</f>
        <v>0</v>
      </c>
      <c r="I154" s="39">
        <f>SUM(I144:I153)</f>
        <v>0</v>
      </c>
      <c r="J154" s="39">
        <f>SUM(J144:J153)</f>
        <v>0</v>
      </c>
      <c r="L154" s="40">
        <f>SUM(L144:L153)</f>
        <v>1.5649971599999999</v>
      </c>
      <c r="N154" s="41">
        <f>SUM(N144:N153)</f>
        <v>0</v>
      </c>
      <c r="W154" s="17">
        <f>SUM(W144:W153)</f>
        <v>0</v>
      </c>
    </row>
    <row r="156" spans="1:27">
      <c r="B156" s="15" t="s">
        <v>346</v>
      </c>
    </row>
    <row r="157" spans="1:27">
      <c r="A157" s="13">
        <v>111</v>
      </c>
      <c r="B157" s="14" t="s">
        <v>347</v>
      </c>
      <c r="C157" s="15" t="s">
        <v>348</v>
      </c>
      <c r="D157" s="36" t="s">
        <v>349</v>
      </c>
      <c r="E157" s="17">
        <v>4</v>
      </c>
      <c r="F157" s="16" t="s">
        <v>138</v>
      </c>
      <c r="H157" s="18">
        <f>ROUND(E157*G157, 2)</f>
        <v>0</v>
      </c>
      <c r="J157" s="18">
        <f>ROUND(E157*G157, 2)</f>
        <v>0</v>
      </c>
      <c r="K157" s="19">
        <v>6.8999999999999997E-4</v>
      </c>
      <c r="L157" s="19">
        <f>E157*K157</f>
        <v>2.7599999999999999E-3</v>
      </c>
      <c r="P157" s="16">
        <v>113</v>
      </c>
      <c r="V157" s="20" t="s">
        <v>284</v>
      </c>
      <c r="Z157" s="15" t="s">
        <v>115</v>
      </c>
    </row>
    <row r="158" spans="1:27">
      <c r="A158" s="13">
        <v>112</v>
      </c>
      <c r="B158" s="14" t="s">
        <v>95</v>
      </c>
      <c r="C158" s="15" t="s">
        <v>350</v>
      </c>
      <c r="D158" s="36" t="s">
        <v>351</v>
      </c>
      <c r="E158" s="17">
        <v>4</v>
      </c>
      <c r="F158" s="16" t="s">
        <v>138</v>
      </c>
      <c r="I158" s="18">
        <f>ROUND(E158*G158, 2)</f>
        <v>0</v>
      </c>
      <c r="J158" s="18">
        <f>ROUND(E158*G158, 2)</f>
        <v>0</v>
      </c>
      <c r="K158" s="19">
        <v>2.2499999999999998E-3</v>
      </c>
      <c r="L158" s="19">
        <f>E158*K158</f>
        <v>8.9999999999999993E-3</v>
      </c>
      <c r="P158" s="16">
        <v>114</v>
      </c>
      <c r="V158" s="20" t="s">
        <v>14</v>
      </c>
      <c r="Z158" s="15" t="s">
        <v>352</v>
      </c>
      <c r="AA158" s="15" t="s">
        <v>100</v>
      </c>
    </row>
    <row r="159" spans="1:27">
      <c r="D159" s="38" t="s">
        <v>353</v>
      </c>
      <c r="E159" s="39">
        <f>J159</f>
        <v>0</v>
      </c>
      <c r="H159" s="39">
        <f>SUM(H156:H158)</f>
        <v>0</v>
      </c>
      <c r="I159" s="39">
        <f>SUM(I156:I158)</f>
        <v>0</v>
      </c>
      <c r="J159" s="39">
        <f>SUM(J156:J158)</f>
        <v>0</v>
      </c>
      <c r="L159" s="40">
        <f>SUM(L156:L158)</f>
        <v>1.176E-2</v>
      </c>
      <c r="N159" s="41">
        <f>SUM(N156:N158)</f>
        <v>0</v>
      </c>
      <c r="W159" s="17">
        <f>SUM(W156:W158)</f>
        <v>0</v>
      </c>
    </row>
    <row r="161" spans="1:26">
      <c r="B161" s="15" t="s">
        <v>354</v>
      </c>
    </row>
    <row r="162" spans="1:26">
      <c r="A162" s="13">
        <v>113</v>
      </c>
      <c r="B162" s="14" t="s">
        <v>355</v>
      </c>
      <c r="C162" s="15" t="s">
        <v>356</v>
      </c>
      <c r="D162" s="36" t="s">
        <v>357</v>
      </c>
      <c r="E162" s="17">
        <v>28.513999999999999</v>
      </c>
      <c r="F162" s="16" t="s">
        <v>66</v>
      </c>
      <c r="H162" s="18">
        <f>ROUND(E162*G162, 2)</f>
        <v>0</v>
      </c>
      <c r="J162" s="18">
        <f>ROUND(E162*G162, 2)</f>
        <v>0</v>
      </c>
      <c r="P162" s="16">
        <v>115</v>
      </c>
      <c r="V162" s="20" t="s">
        <v>284</v>
      </c>
      <c r="Z162" s="15" t="s">
        <v>115</v>
      </c>
    </row>
    <row r="163" spans="1:26">
      <c r="A163" s="13">
        <v>114</v>
      </c>
      <c r="B163" s="14" t="s">
        <v>355</v>
      </c>
      <c r="C163" s="15" t="s">
        <v>358</v>
      </c>
      <c r="D163" s="36" t="s">
        <v>359</v>
      </c>
      <c r="E163" s="17">
        <v>3.6999999999999998E-2</v>
      </c>
      <c r="F163" s="16" t="s">
        <v>69</v>
      </c>
      <c r="H163" s="18">
        <f>ROUND(E163*G163, 2)</f>
        <v>0</v>
      </c>
      <c r="J163" s="18">
        <f>ROUND(E163*G163, 2)</f>
        <v>0</v>
      </c>
      <c r="K163" s="19">
        <v>2.8E-3</v>
      </c>
      <c r="L163" s="19">
        <f>E163*K163</f>
        <v>1.036E-4</v>
      </c>
      <c r="P163" s="16">
        <v>116</v>
      </c>
      <c r="V163" s="20" t="s">
        <v>284</v>
      </c>
      <c r="Z163" s="15" t="s">
        <v>360</v>
      </c>
    </row>
    <row r="164" spans="1:26">
      <c r="A164" s="13">
        <v>115</v>
      </c>
      <c r="B164" s="14" t="s">
        <v>355</v>
      </c>
      <c r="C164" s="15" t="s">
        <v>361</v>
      </c>
      <c r="D164" s="36" t="s">
        <v>362</v>
      </c>
      <c r="E164" s="17">
        <v>2.706</v>
      </c>
      <c r="F164" s="16" t="s">
        <v>48</v>
      </c>
      <c r="H164" s="18">
        <f>ROUND(E164*G164, 2)</f>
        <v>0</v>
      </c>
      <c r="J164" s="18">
        <f>ROUND(E164*G164, 2)</f>
        <v>0</v>
      </c>
      <c r="P164" s="16">
        <v>117</v>
      </c>
      <c r="V164" s="20" t="s">
        <v>284</v>
      </c>
      <c r="Z164" s="15" t="s">
        <v>360</v>
      </c>
    </row>
    <row r="165" spans="1:26">
      <c r="D165" s="38" t="s">
        <v>363</v>
      </c>
      <c r="E165" s="39">
        <f>J165</f>
        <v>0</v>
      </c>
      <c r="H165" s="39">
        <f>SUM(H161:H164)</f>
        <v>0</v>
      </c>
      <c r="I165" s="39">
        <f>SUM(I161:I164)</f>
        <v>0</v>
      </c>
      <c r="J165" s="39">
        <f>SUM(J161:J164)</f>
        <v>0</v>
      </c>
      <c r="L165" s="40">
        <f>SUM(L161:L164)</f>
        <v>1.036E-4</v>
      </c>
      <c r="N165" s="41">
        <f>SUM(N161:N164)</f>
        <v>0</v>
      </c>
      <c r="W165" s="17">
        <f>SUM(W161:W164)</f>
        <v>0</v>
      </c>
    </row>
    <row r="167" spans="1:26">
      <c r="B167" s="15" t="s">
        <v>364</v>
      </c>
    </row>
    <row r="168" spans="1:26">
      <c r="A168" s="13">
        <v>116</v>
      </c>
      <c r="B168" s="14" t="s">
        <v>365</v>
      </c>
      <c r="C168" s="15" t="s">
        <v>366</v>
      </c>
      <c r="D168" s="36" t="s">
        <v>367</v>
      </c>
      <c r="E168" s="17">
        <v>86.92</v>
      </c>
      <c r="F168" s="16" t="s">
        <v>151</v>
      </c>
      <c r="H168" s="18">
        <f t="shared" ref="H168:H176" si="21">ROUND(E168*G168, 2)</f>
        <v>0</v>
      </c>
      <c r="J168" s="18">
        <f t="shared" ref="J168:J176" si="22">ROUND(E168*G168, 2)</f>
        <v>0</v>
      </c>
      <c r="K168" s="19">
        <v>3.9699999999999996E-3</v>
      </c>
      <c r="L168" s="19">
        <f t="shared" ref="L168:L175" si="23">E168*K168</f>
        <v>0.34507239999999995</v>
      </c>
      <c r="P168" s="16">
        <v>118</v>
      </c>
      <c r="V168" s="20" t="s">
        <v>284</v>
      </c>
      <c r="Z168" s="15" t="s">
        <v>368</v>
      </c>
    </row>
    <row r="169" spans="1:26">
      <c r="A169" s="13">
        <v>117</v>
      </c>
      <c r="B169" s="14" t="s">
        <v>365</v>
      </c>
      <c r="C169" s="15" t="s">
        <v>369</v>
      </c>
      <c r="D169" s="36" t="s">
        <v>370</v>
      </c>
      <c r="E169" s="17">
        <v>88.25</v>
      </c>
      <c r="F169" s="16" t="s">
        <v>151</v>
      </c>
      <c r="H169" s="18">
        <f t="shared" si="21"/>
        <v>0</v>
      </c>
      <c r="J169" s="18">
        <f t="shared" si="22"/>
        <v>0</v>
      </c>
      <c r="K169" s="19">
        <v>1.5100000000000001E-3</v>
      </c>
      <c r="L169" s="19">
        <f t="shared" si="23"/>
        <v>0.1332575</v>
      </c>
      <c r="P169" s="16">
        <v>119</v>
      </c>
      <c r="V169" s="20" t="s">
        <v>284</v>
      </c>
      <c r="Z169" s="15" t="s">
        <v>368</v>
      </c>
    </row>
    <row r="170" spans="1:26">
      <c r="A170" s="13">
        <v>118</v>
      </c>
      <c r="B170" s="14" t="s">
        <v>365</v>
      </c>
      <c r="C170" s="15" t="s">
        <v>371</v>
      </c>
      <c r="D170" s="36" t="s">
        <v>372</v>
      </c>
      <c r="E170" s="17">
        <v>88.25</v>
      </c>
      <c r="F170" s="16" t="s">
        <v>151</v>
      </c>
      <c r="H170" s="18">
        <f t="shared" si="21"/>
        <v>0</v>
      </c>
      <c r="J170" s="18">
        <f t="shared" si="22"/>
        <v>0</v>
      </c>
      <c r="K170" s="19">
        <v>3.0300000000000001E-3</v>
      </c>
      <c r="L170" s="19">
        <f t="shared" si="23"/>
        <v>0.26739750000000001</v>
      </c>
      <c r="P170" s="16">
        <v>120</v>
      </c>
      <c r="V170" s="20" t="s">
        <v>284</v>
      </c>
      <c r="Z170" s="15" t="s">
        <v>368</v>
      </c>
    </row>
    <row r="171" spans="1:26">
      <c r="A171" s="13">
        <v>119</v>
      </c>
      <c r="B171" s="14" t="s">
        <v>365</v>
      </c>
      <c r="C171" s="15" t="s">
        <v>373</v>
      </c>
      <c r="D171" s="36" t="s">
        <v>374</v>
      </c>
      <c r="E171" s="17">
        <v>4</v>
      </c>
      <c r="F171" s="16" t="s">
        <v>138</v>
      </c>
      <c r="H171" s="18">
        <f t="shared" si="21"/>
        <v>0</v>
      </c>
      <c r="J171" s="18">
        <f t="shared" si="22"/>
        <v>0</v>
      </c>
      <c r="K171" s="19">
        <v>1.6000000000000001E-3</v>
      </c>
      <c r="L171" s="19">
        <f t="shared" si="23"/>
        <v>6.4000000000000003E-3</v>
      </c>
      <c r="P171" s="16">
        <v>121</v>
      </c>
      <c r="V171" s="20" t="s">
        <v>284</v>
      </c>
      <c r="Z171" s="15" t="s">
        <v>368</v>
      </c>
    </row>
    <row r="172" spans="1:26">
      <c r="A172" s="13">
        <v>120</v>
      </c>
      <c r="B172" s="14" t="s">
        <v>365</v>
      </c>
      <c r="C172" s="15" t="s">
        <v>375</v>
      </c>
      <c r="D172" s="36" t="s">
        <v>376</v>
      </c>
      <c r="E172" s="17">
        <v>88</v>
      </c>
      <c r="F172" s="16" t="s">
        <v>138</v>
      </c>
      <c r="H172" s="18">
        <f t="shared" si="21"/>
        <v>0</v>
      </c>
      <c r="J172" s="18">
        <f t="shared" si="22"/>
        <v>0</v>
      </c>
      <c r="K172" s="19">
        <v>4.0000000000000003E-5</v>
      </c>
      <c r="L172" s="19">
        <f t="shared" si="23"/>
        <v>3.5200000000000001E-3</v>
      </c>
      <c r="P172" s="16">
        <v>122</v>
      </c>
      <c r="V172" s="20" t="s">
        <v>284</v>
      </c>
      <c r="Z172" s="15" t="s">
        <v>368</v>
      </c>
    </row>
    <row r="173" spans="1:26">
      <c r="A173" s="13">
        <v>121</v>
      </c>
      <c r="B173" s="14" t="s">
        <v>365</v>
      </c>
      <c r="C173" s="15" t="s">
        <v>377</v>
      </c>
      <c r="D173" s="36" t="s">
        <v>378</v>
      </c>
      <c r="E173" s="17">
        <v>108.03</v>
      </c>
      <c r="F173" s="16" t="s">
        <v>151</v>
      </c>
      <c r="H173" s="18">
        <f t="shared" si="21"/>
        <v>0</v>
      </c>
      <c r="J173" s="18">
        <f t="shared" si="22"/>
        <v>0</v>
      </c>
      <c r="K173" s="19">
        <v>2.16E-3</v>
      </c>
      <c r="L173" s="19">
        <f t="shared" si="23"/>
        <v>0.23334480000000002</v>
      </c>
      <c r="P173" s="16">
        <v>123</v>
      </c>
      <c r="V173" s="20" t="s">
        <v>284</v>
      </c>
      <c r="Z173" s="15" t="s">
        <v>368</v>
      </c>
    </row>
    <row r="174" spans="1:26">
      <c r="A174" s="13">
        <v>122</v>
      </c>
      <c r="B174" s="14" t="s">
        <v>365</v>
      </c>
      <c r="C174" s="15" t="s">
        <v>379</v>
      </c>
      <c r="D174" s="36" t="s">
        <v>380</v>
      </c>
      <c r="E174" s="17">
        <v>9.89</v>
      </c>
      <c r="F174" s="16" t="s">
        <v>151</v>
      </c>
      <c r="H174" s="18">
        <f t="shared" si="21"/>
        <v>0</v>
      </c>
      <c r="J174" s="18">
        <f t="shared" si="22"/>
        <v>0</v>
      </c>
      <c r="K174" s="19">
        <v>4.3099999999999996E-3</v>
      </c>
      <c r="L174" s="19">
        <f t="shared" si="23"/>
        <v>4.2625900000000001E-2</v>
      </c>
      <c r="P174" s="16">
        <v>124</v>
      </c>
      <c r="V174" s="20" t="s">
        <v>284</v>
      </c>
      <c r="Z174" s="15" t="s">
        <v>368</v>
      </c>
    </row>
    <row r="175" spans="1:26">
      <c r="A175" s="13">
        <v>123</v>
      </c>
      <c r="B175" s="14" t="s">
        <v>365</v>
      </c>
      <c r="C175" s="15" t="s">
        <v>381</v>
      </c>
      <c r="D175" s="36" t="s">
        <v>382</v>
      </c>
      <c r="E175" s="17">
        <v>19.600000000000001</v>
      </c>
      <c r="F175" s="16" t="s">
        <v>151</v>
      </c>
      <c r="H175" s="18">
        <f t="shared" si="21"/>
        <v>0</v>
      </c>
      <c r="J175" s="18">
        <f t="shared" si="22"/>
        <v>0</v>
      </c>
      <c r="K175" s="19">
        <v>2.3E-3</v>
      </c>
      <c r="L175" s="19">
        <f t="shared" si="23"/>
        <v>4.5080000000000002E-2</v>
      </c>
      <c r="P175" s="16">
        <v>125</v>
      </c>
      <c r="V175" s="20" t="s">
        <v>284</v>
      </c>
      <c r="Z175" s="15" t="s">
        <v>368</v>
      </c>
    </row>
    <row r="176" spans="1:26">
      <c r="A176" s="13">
        <v>124</v>
      </c>
      <c r="B176" s="14" t="s">
        <v>365</v>
      </c>
      <c r="C176" s="15" t="s">
        <v>383</v>
      </c>
      <c r="D176" s="36" t="s">
        <v>384</v>
      </c>
      <c r="E176" s="17">
        <v>46.738</v>
      </c>
      <c r="F176" s="16" t="s">
        <v>48</v>
      </c>
      <c r="H176" s="18">
        <f t="shared" si="21"/>
        <v>0</v>
      </c>
      <c r="J176" s="18">
        <f t="shared" si="22"/>
        <v>0</v>
      </c>
      <c r="P176" s="16">
        <v>126</v>
      </c>
      <c r="V176" s="20" t="s">
        <v>284</v>
      </c>
      <c r="Z176" s="15" t="s">
        <v>368</v>
      </c>
    </row>
    <row r="177" spans="1:27">
      <c r="D177" s="38" t="s">
        <v>385</v>
      </c>
      <c r="E177" s="39">
        <f>J177</f>
        <v>0</v>
      </c>
      <c r="H177" s="39">
        <f>SUM(H167:H176)</f>
        <v>0</v>
      </c>
      <c r="I177" s="39">
        <f>SUM(I167:I176)</f>
        <v>0</v>
      </c>
      <c r="J177" s="39">
        <f>SUM(J167:J176)</f>
        <v>0</v>
      </c>
      <c r="L177" s="40">
        <f>SUM(L167:L176)</f>
        <v>1.0766981</v>
      </c>
      <c r="N177" s="41">
        <f>SUM(N167:N176)</f>
        <v>0</v>
      </c>
      <c r="W177" s="17">
        <f>SUM(W167:W176)</f>
        <v>0</v>
      </c>
    </row>
    <row r="179" spans="1:27">
      <c r="B179" s="15" t="s">
        <v>386</v>
      </c>
    </row>
    <row r="180" spans="1:27">
      <c r="A180" s="13">
        <v>125</v>
      </c>
      <c r="B180" s="14" t="s">
        <v>387</v>
      </c>
      <c r="C180" s="15" t="s">
        <v>388</v>
      </c>
      <c r="D180" s="36" t="s">
        <v>389</v>
      </c>
      <c r="E180" s="17">
        <v>13</v>
      </c>
      <c r="F180" s="16" t="s">
        <v>138</v>
      </c>
      <c r="H180" s="18">
        <f>ROUND(E180*G180, 2)</f>
        <v>0</v>
      </c>
      <c r="J180" s="18">
        <f t="shared" ref="J180:J186" si="24">ROUND(E180*G180, 2)</f>
        <v>0</v>
      </c>
      <c r="K180" s="19">
        <v>8.9999999999999998E-4</v>
      </c>
      <c r="L180" s="19">
        <f>E180*K180</f>
        <v>1.17E-2</v>
      </c>
      <c r="P180" s="16">
        <v>127</v>
      </c>
      <c r="V180" s="20" t="s">
        <v>284</v>
      </c>
      <c r="Z180" s="15" t="s">
        <v>390</v>
      </c>
    </row>
    <row r="181" spans="1:27">
      <c r="A181" s="13">
        <v>126</v>
      </c>
      <c r="B181" s="14" t="s">
        <v>95</v>
      </c>
      <c r="C181" s="15" t="s">
        <v>391</v>
      </c>
      <c r="D181" s="36" t="s">
        <v>392</v>
      </c>
      <c r="E181" s="17">
        <v>13</v>
      </c>
      <c r="F181" s="16" t="s">
        <v>138</v>
      </c>
      <c r="I181" s="18">
        <f>ROUND(E181*G181, 2)</f>
        <v>0</v>
      </c>
      <c r="J181" s="18">
        <f t="shared" si="24"/>
        <v>0</v>
      </c>
      <c r="K181" s="19">
        <v>0.3392</v>
      </c>
      <c r="L181" s="19">
        <f>E181*K181</f>
        <v>4.4096000000000002</v>
      </c>
      <c r="P181" s="16">
        <v>128</v>
      </c>
      <c r="V181" s="20" t="s">
        <v>14</v>
      </c>
      <c r="Z181" s="15" t="s">
        <v>393</v>
      </c>
      <c r="AA181" s="15" t="s">
        <v>100</v>
      </c>
    </row>
    <row r="182" spans="1:27">
      <c r="A182" s="13">
        <v>127</v>
      </c>
      <c r="B182" s="14" t="s">
        <v>387</v>
      </c>
      <c r="C182" s="15" t="s">
        <v>394</v>
      </c>
      <c r="D182" s="36" t="s">
        <v>395</v>
      </c>
      <c r="E182" s="17">
        <v>4.2</v>
      </c>
      <c r="F182" s="16" t="s">
        <v>151</v>
      </c>
      <c r="H182" s="18">
        <f>ROUND(E182*G182, 2)</f>
        <v>0</v>
      </c>
      <c r="J182" s="18">
        <f t="shared" si="24"/>
        <v>0</v>
      </c>
      <c r="K182" s="19">
        <v>5.0000000000000002E-5</v>
      </c>
      <c r="L182" s="19">
        <f>E182*K182</f>
        <v>2.1000000000000001E-4</v>
      </c>
      <c r="P182" s="16">
        <v>129</v>
      </c>
      <c r="V182" s="20" t="s">
        <v>284</v>
      </c>
      <c r="Z182" s="15" t="s">
        <v>396</v>
      </c>
    </row>
    <row r="183" spans="1:27">
      <c r="A183" s="13">
        <v>128</v>
      </c>
      <c r="B183" s="14" t="s">
        <v>387</v>
      </c>
      <c r="C183" s="15" t="s">
        <v>397</v>
      </c>
      <c r="D183" s="36" t="s">
        <v>398</v>
      </c>
      <c r="E183" s="17">
        <v>3.2</v>
      </c>
      <c r="F183" s="16" t="s">
        <v>151</v>
      </c>
      <c r="H183" s="18">
        <f>ROUND(E183*G183, 2)</f>
        <v>0</v>
      </c>
      <c r="J183" s="18">
        <f t="shared" si="24"/>
        <v>0</v>
      </c>
      <c r="P183" s="16">
        <v>130</v>
      </c>
      <c r="V183" s="20" t="s">
        <v>284</v>
      </c>
      <c r="Z183" s="15" t="s">
        <v>396</v>
      </c>
    </row>
    <row r="184" spans="1:27">
      <c r="A184" s="13">
        <v>129</v>
      </c>
      <c r="B184" s="14" t="s">
        <v>95</v>
      </c>
      <c r="C184" s="15" t="s">
        <v>399</v>
      </c>
      <c r="D184" s="36" t="s">
        <v>400</v>
      </c>
      <c r="E184" s="17">
        <v>1</v>
      </c>
      <c r="F184" s="16" t="s">
        <v>138</v>
      </c>
      <c r="I184" s="18">
        <f>ROUND(E184*G184, 2)</f>
        <v>0</v>
      </c>
      <c r="J184" s="18">
        <f t="shared" si="24"/>
        <v>0</v>
      </c>
      <c r="P184" s="16">
        <v>131</v>
      </c>
      <c r="V184" s="20" t="s">
        <v>14</v>
      </c>
      <c r="Z184" s="15" t="s">
        <v>115</v>
      </c>
      <c r="AA184" s="15" t="s">
        <v>100</v>
      </c>
    </row>
    <row r="185" spans="1:27">
      <c r="A185" s="13">
        <v>130</v>
      </c>
      <c r="B185" s="14" t="s">
        <v>95</v>
      </c>
      <c r="C185" s="15" t="s">
        <v>401</v>
      </c>
      <c r="D185" s="36" t="s">
        <v>402</v>
      </c>
      <c r="E185" s="17">
        <v>1</v>
      </c>
      <c r="F185" s="16" t="s">
        <v>138</v>
      </c>
      <c r="I185" s="18">
        <f>ROUND(E185*G185, 2)</f>
        <v>0</v>
      </c>
      <c r="J185" s="18">
        <f t="shared" si="24"/>
        <v>0</v>
      </c>
      <c r="P185" s="16">
        <v>132</v>
      </c>
      <c r="V185" s="20" t="s">
        <v>14</v>
      </c>
      <c r="Z185" s="15" t="s">
        <v>115</v>
      </c>
      <c r="AA185" s="15" t="s">
        <v>100</v>
      </c>
    </row>
    <row r="186" spans="1:27">
      <c r="A186" s="13">
        <v>131</v>
      </c>
      <c r="B186" s="14" t="s">
        <v>387</v>
      </c>
      <c r="C186" s="15" t="s">
        <v>403</v>
      </c>
      <c r="D186" s="36" t="s">
        <v>404</v>
      </c>
      <c r="E186" s="17">
        <v>143.14599999999999</v>
      </c>
      <c r="F186" s="16" t="s">
        <v>48</v>
      </c>
      <c r="H186" s="18">
        <f>ROUND(E186*G186, 2)</f>
        <v>0</v>
      </c>
      <c r="J186" s="18">
        <f t="shared" si="24"/>
        <v>0</v>
      </c>
      <c r="P186" s="16">
        <v>133</v>
      </c>
      <c r="V186" s="20" t="s">
        <v>284</v>
      </c>
      <c r="Z186" s="15" t="s">
        <v>396</v>
      </c>
    </row>
    <row r="187" spans="1:27">
      <c r="D187" s="38" t="s">
        <v>405</v>
      </c>
      <c r="E187" s="39">
        <f>J187</f>
        <v>0</v>
      </c>
      <c r="H187" s="39">
        <f>SUM(H179:H186)</f>
        <v>0</v>
      </c>
      <c r="I187" s="39">
        <f>SUM(I179:I186)</f>
        <v>0</v>
      </c>
      <c r="J187" s="39">
        <f>SUM(J179:J186)</f>
        <v>0</v>
      </c>
      <c r="L187" s="40">
        <f>SUM(L179:L186)</f>
        <v>4.4215100000000005</v>
      </c>
      <c r="N187" s="41">
        <f>SUM(N179:N186)</f>
        <v>0</v>
      </c>
      <c r="W187" s="17">
        <f>SUM(W179:W186)</f>
        <v>0</v>
      </c>
    </row>
    <row r="189" spans="1:27">
      <c r="B189" s="15" t="s">
        <v>406</v>
      </c>
    </row>
    <row r="190" spans="1:27">
      <c r="A190" s="13">
        <v>132</v>
      </c>
      <c r="B190" s="14" t="s">
        <v>407</v>
      </c>
      <c r="C190" s="15" t="s">
        <v>408</v>
      </c>
      <c r="D190" s="36" t="s">
        <v>409</v>
      </c>
      <c r="E190" s="17">
        <v>586.74</v>
      </c>
      <c r="F190" s="16" t="s">
        <v>66</v>
      </c>
      <c r="H190" s="18">
        <f>ROUND(E190*G190, 2)</f>
        <v>0</v>
      </c>
      <c r="J190" s="18">
        <f>ROUND(E190*G190, 2)</f>
        <v>0</v>
      </c>
      <c r="K190" s="19">
        <v>1.4250000000000001E-2</v>
      </c>
      <c r="L190" s="19">
        <f>E190*K190</f>
        <v>8.3610450000000007</v>
      </c>
      <c r="P190" s="16">
        <v>134</v>
      </c>
      <c r="V190" s="20" t="s">
        <v>284</v>
      </c>
      <c r="Z190" s="15" t="s">
        <v>115</v>
      </c>
    </row>
    <row r="191" spans="1:27">
      <c r="A191" s="13">
        <v>133</v>
      </c>
      <c r="B191" s="14" t="s">
        <v>407</v>
      </c>
      <c r="C191" s="15" t="s">
        <v>410</v>
      </c>
      <c r="D191" s="36" t="s">
        <v>411</v>
      </c>
      <c r="E191" s="17">
        <v>178.68700000000001</v>
      </c>
      <c r="F191" s="16" t="s">
        <v>48</v>
      </c>
      <c r="H191" s="18">
        <f>ROUND(E191*G191, 2)</f>
        <v>0</v>
      </c>
      <c r="J191" s="18">
        <f>ROUND(E191*G191, 2)</f>
        <v>0</v>
      </c>
      <c r="P191" s="16">
        <v>135</v>
      </c>
      <c r="V191" s="20" t="s">
        <v>284</v>
      </c>
      <c r="Z191" s="15" t="s">
        <v>412</v>
      </c>
    </row>
    <row r="192" spans="1:27">
      <c r="D192" s="38" t="s">
        <v>413</v>
      </c>
      <c r="E192" s="39">
        <f>J192</f>
        <v>0</v>
      </c>
      <c r="H192" s="39">
        <f>SUM(H189:H191)</f>
        <v>0</v>
      </c>
      <c r="I192" s="39">
        <f>SUM(I189:I191)</f>
        <v>0</v>
      </c>
      <c r="J192" s="39">
        <f>SUM(J189:J191)</f>
        <v>0</v>
      </c>
      <c r="L192" s="40">
        <f>SUM(L189:L191)</f>
        <v>8.3610450000000007</v>
      </c>
      <c r="N192" s="41">
        <f>SUM(N189:N191)</f>
        <v>0</v>
      </c>
      <c r="W192" s="17">
        <f>SUM(W189:W191)</f>
        <v>0</v>
      </c>
    </row>
    <row r="194" spans="1:26">
      <c r="B194" s="15" t="s">
        <v>414</v>
      </c>
    </row>
    <row r="195" spans="1:26">
      <c r="A195" s="13">
        <v>134</v>
      </c>
      <c r="B195" s="14" t="s">
        <v>415</v>
      </c>
      <c r="C195" s="15" t="s">
        <v>416</v>
      </c>
      <c r="D195" s="36" t="s">
        <v>417</v>
      </c>
      <c r="E195" s="17">
        <v>1682.3969999999999</v>
      </c>
      <c r="F195" s="16" t="s">
        <v>66</v>
      </c>
      <c r="H195" s="18">
        <f>ROUND(E195*G195, 2)</f>
        <v>0</v>
      </c>
      <c r="J195" s="18">
        <f>ROUND(E195*G195, 2)</f>
        <v>0</v>
      </c>
      <c r="K195" s="19">
        <v>1.8000000000000001E-4</v>
      </c>
      <c r="L195" s="19">
        <f>E195*K195</f>
        <v>0.30283146</v>
      </c>
      <c r="P195" s="16">
        <v>136</v>
      </c>
      <c r="V195" s="20" t="s">
        <v>284</v>
      </c>
      <c r="Z195" s="15" t="s">
        <v>418</v>
      </c>
    </row>
    <row r="196" spans="1:26">
      <c r="A196" s="13">
        <v>135</v>
      </c>
      <c r="B196" s="14" t="s">
        <v>415</v>
      </c>
      <c r="C196" s="15" t="s">
        <v>419</v>
      </c>
      <c r="D196" s="36" t="s">
        <v>420</v>
      </c>
      <c r="E196" s="17">
        <v>1682.3969999999999</v>
      </c>
      <c r="F196" s="16" t="s">
        <v>151</v>
      </c>
      <c r="H196" s="18">
        <f>ROUND(E196*G196, 2)</f>
        <v>0</v>
      </c>
      <c r="J196" s="18">
        <f>ROUND(E196*G196, 2)</f>
        <v>0</v>
      </c>
      <c r="P196" s="16">
        <v>137</v>
      </c>
      <c r="V196" s="20" t="s">
        <v>284</v>
      </c>
      <c r="Z196" s="15" t="s">
        <v>418</v>
      </c>
    </row>
    <row r="197" spans="1:26">
      <c r="D197" s="38" t="s">
        <v>421</v>
      </c>
      <c r="E197" s="39">
        <f>J197</f>
        <v>0</v>
      </c>
      <c r="H197" s="39">
        <f>SUM(H194:H196)</f>
        <v>0</v>
      </c>
      <c r="I197" s="39">
        <f>SUM(I194:I196)</f>
        <v>0</v>
      </c>
      <c r="J197" s="39">
        <f>SUM(J194:J196)</f>
        <v>0</v>
      </c>
      <c r="L197" s="40">
        <f>SUM(L194:L196)</f>
        <v>0.30283146</v>
      </c>
      <c r="N197" s="41">
        <f>SUM(N194:N196)</f>
        <v>0</v>
      </c>
      <c r="W197" s="17">
        <f>SUM(W194:W196)</f>
        <v>0</v>
      </c>
    </row>
    <row r="199" spans="1:26">
      <c r="D199" s="38" t="s">
        <v>422</v>
      </c>
      <c r="E199" s="41">
        <f>J199</f>
        <v>0</v>
      </c>
      <c r="H199" s="39">
        <f>+H134+H142+H154+H159+H165+H177+H187+H192+H197</f>
        <v>0</v>
      </c>
      <c r="I199" s="39">
        <f>+I134+I142+I154+I159+I165+I177+I187+I192+I197</f>
        <v>0</v>
      </c>
      <c r="J199" s="39">
        <f>+J134+J142+J154+J159+J165+J177+J187+J192+J197</f>
        <v>0</v>
      </c>
      <c r="L199" s="40">
        <f>+L134+L142+L154+L159+L165+L177+L187+L192+L197</f>
        <v>20.219592810000002</v>
      </c>
      <c r="N199" s="41">
        <f>+N134+N142+N154+N159+N165+N177+N187+N192+N197</f>
        <v>0</v>
      </c>
      <c r="W199" s="17">
        <f>+W134+W142+W154+W159+W165+W177+W187+W192+W197</f>
        <v>0</v>
      </c>
    </row>
    <row r="201" spans="1:26">
      <c r="B201" s="37" t="s">
        <v>423</v>
      </c>
    </row>
    <row r="202" spans="1:26">
      <c r="B202" s="15" t="s">
        <v>424</v>
      </c>
    </row>
    <row r="203" spans="1:26">
      <c r="A203" s="13">
        <v>136</v>
      </c>
      <c r="B203" s="14" t="s">
        <v>193</v>
      </c>
      <c r="C203" s="15" t="s">
        <v>425</v>
      </c>
      <c r="D203" s="36" t="s">
        <v>426</v>
      </c>
      <c r="E203" s="17">
        <v>1</v>
      </c>
      <c r="F203" s="16" t="s">
        <v>427</v>
      </c>
      <c r="H203" s="18">
        <f>ROUND(E203*G203, 2)</f>
        <v>0</v>
      </c>
      <c r="J203" s="18">
        <f>ROUND(E203*G203, 2)</f>
        <v>0</v>
      </c>
      <c r="P203" s="16">
        <v>137</v>
      </c>
      <c r="V203" s="20" t="s">
        <v>428</v>
      </c>
      <c r="Z203" s="15" t="s">
        <v>115</v>
      </c>
    </row>
    <row r="204" spans="1:26">
      <c r="D204" s="38" t="s">
        <v>429</v>
      </c>
      <c r="E204" s="39">
        <f>J204</f>
        <v>0</v>
      </c>
      <c r="H204" s="39">
        <f>SUM(H201:H203)</f>
        <v>0</v>
      </c>
      <c r="I204" s="39">
        <f>SUM(I201:I203)</f>
        <v>0</v>
      </c>
      <c r="J204" s="39">
        <f>SUM(J201:J203)</f>
        <v>0</v>
      </c>
      <c r="L204" s="40">
        <f>SUM(L201:L203)</f>
        <v>0</v>
      </c>
      <c r="N204" s="41">
        <f>SUM(N201:N203)</f>
        <v>0</v>
      </c>
      <c r="W204" s="17">
        <f>SUM(W201:W203)</f>
        <v>0</v>
      </c>
    </row>
    <row r="206" spans="1:26">
      <c r="D206" s="38" t="s">
        <v>430</v>
      </c>
      <c r="E206" s="39">
        <f>J206</f>
        <v>0</v>
      </c>
      <c r="H206" s="39">
        <f>+H204</f>
        <v>0</v>
      </c>
      <c r="I206" s="39">
        <f>+I204</f>
        <v>0</v>
      </c>
      <c r="J206" s="39">
        <f>+J204</f>
        <v>0</v>
      </c>
      <c r="L206" s="40">
        <f>+L204</f>
        <v>0</v>
      </c>
      <c r="N206" s="41">
        <f>+N204</f>
        <v>0</v>
      </c>
      <c r="W206" s="17">
        <f>+W204</f>
        <v>0</v>
      </c>
    </row>
    <row r="208" spans="1:26">
      <c r="D208" s="42" t="s">
        <v>431</v>
      </c>
      <c r="E208" s="39">
        <f>J208</f>
        <v>0</v>
      </c>
      <c r="H208" s="39">
        <f>+H119+H199+H206</f>
        <v>0</v>
      </c>
      <c r="I208" s="39">
        <f>+I119+I199+I206</f>
        <v>0</v>
      </c>
      <c r="J208" s="39">
        <f>+J119+J199+J206</f>
        <v>0</v>
      </c>
      <c r="L208" s="40">
        <f>+L119+L199+L206</f>
        <v>2215.1753544699995</v>
      </c>
      <c r="N208" s="41">
        <f>+N119+N199+N206</f>
        <v>319.17899000000006</v>
      </c>
      <c r="W208" s="17">
        <f>+W119+W199+W206</f>
        <v>0</v>
      </c>
    </row>
  </sheetData>
  <printOptions horizontalCentered="1"/>
  <pageMargins left="0.2" right="0.09" top="0.62992125984251968" bottom="0.59055118110236227" header="0.51181102362204722" footer="0.35433070866141736"/>
  <pageSetup paperSize="9" scale="92" orientation="landscape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moravec</cp:lastModifiedBy>
  <cp:lastPrinted>2016-06-07T10:12:43Z</cp:lastPrinted>
  <dcterms:created xsi:type="dcterms:W3CDTF">1999-04-06T07:39:42Z</dcterms:created>
  <dcterms:modified xsi:type="dcterms:W3CDTF">2018-06-04T11:13:13Z</dcterms:modified>
</cp:coreProperties>
</file>